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740" windowHeight="7365"/>
  </bookViews>
  <sheets>
    <sheet name="МЗ-ПД-821-822" sheetId="1" r:id="rId1"/>
    <sheet name="МЗПД-721-722" sheetId="2" r:id="rId2"/>
  </sheets>
  <definedNames>
    <definedName name="_xlnm.Print_Area" localSheetId="1">'МЗПД-721-722'!$A$1:$W$82</definedName>
    <definedName name="_xlnm.Print_Area" localSheetId="0">'МЗ-ПД-821-822'!$A$1:$W$87</definedName>
  </definedNames>
  <calcPr calcId="145621"/>
</workbook>
</file>

<file path=xl/calcChain.xml><?xml version="1.0" encoding="utf-8"?>
<calcChain xmlns="http://schemas.openxmlformats.org/spreadsheetml/2006/main">
  <c r="V64" i="2" l="1"/>
  <c r="U64" i="2"/>
  <c r="T64" i="2"/>
  <c r="S64" i="2"/>
  <c r="Q64" i="2"/>
  <c r="L64" i="2"/>
  <c r="K64" i="2"/>
  <c r="J64" i="2"/>
  <c r="I64" i="2"/>
  <c r="F64" i="2"/>
  <c r="W63" i="2"/>
  <c r="R63" i="2"/>
  <c r="P63" i="2"/>
  <c r="G63" i="2"/>
  <c r="E63" i="2"/>
  <c r="R62" i="2"/>
  <c r="W62" i="2" s="1"/>
  <c r="P62" i="2"/>
  <c r="G62" i="2"/>
  <c r="E62" i="2"/>
  <c r="W61" i="2"/>
  <c r="R61" i="2"/>
  <c r="P61" i="2"/>
  <c r="G61" i="2"/>
  <c r="M61" i="2" s="1"/>
  <c r="E61" i="2"/>
  <c r="W60" i="2"/>
  <c r="R60" i="2"/>
  <c r="P60" i="2"/>
  <c r="G60" i="2"/>
  <c r="M60" i="2" s="1"/>
  <c r="E60" i="2"/>
  <c r="W59" i="2"/>
  <c r="R59" i="2"/>
  <c r="P59" i="2"/>
  <c r="G59" i="2"/>
  <c r="M59" i="2" s="1"/>
  <c r="E59" i="2"/>
  <c r="W58" i="2"/>
  <c r="R58" i="2"/>
  <c r="P58" i="2"/>
  <c r="G58" i="2"/>
  <c r="M58" i="2" s="1"/>
  <c r="E58" i="2"/>
  <c r="W57" i="2"/>
  <c r="W64" i="2" s="1"/>
  <c r="R57" i="2"/>
  <c r="R64" i="2" s="1"/>
  <c r="P57" i="2"/>
  <c r="P64" i="2" s="1"/>
  <c r="G57" i="2"/>
  <c r="G64" i="2" s="1"/>
  <c r="E57" i="2"/>
  <c r="E64" i="2" s="1"/>
  <c r="V54" i="2"/>
  <c r="V65" i="2" s="1"/>
  <c r="U54" i="2"/>
  <c r="U65" i="2" s="1"/>
  <c r="T54" i="2"/>
  <c r="T65" i="2" s="1"/>
  <c r="S54" i="2"/>
  <c r="S65" i="2" s="1"/>
  <c r="Q54" i="2"/>
  <c r="Q65" i="2" s="1"/>
  <c r="L54" i="2"/>
  <c r="L65" i="2" s="1"/>
  <c r="K54" i="2"/>
  <c r="K65" i="2" s="1"/>
  <c r="J54" i="2"/>
  <c r="J65" i="2" s="1"/>
  <c r="I54" i="2"/>
  <c r="I65" i="2" s="1"/>
  <c r="H54" i="2"/>
  <c r="H65" i="2" s="1"/>
  <c r="F54" i="2"/>
  <c r="F65" i="2" s="1"/>
  <c r="R53" i="2"/>
  <c r="W53" i="2" s="1"/>
  <c r="P53" i="2"/>
  <c r="G53" i="2"/>
  <c r="R52" i="2"/>
  <c r="R54" i="2" s="1"/>
  <c r="R65" i="2" s="1"/>
  <c r="P52" i="2"/>
  <c r="M52" i="2"/>
  <c r="G52" i="2"/>
  <c r="E52" i="2"/>
  <c r="E54" i="2" s="1"/>
  <c r="E65" i="2" s="1"/>
  <c r="W51" i="2"/>
  <c r="P51" i="2"/>
  <c r="P54" i="2" s="1"/>
  <c r="P65" i="2" s="1"/>
  <c r="G51" i="2"/>
  <c r="G54" i="2" s="1"/>
  <c r="G65" i="2" s="1"/>
  <c r="E51" i="2"/>
  <c r="V47" i="2"/>
  <c r="V48" i="2" s="1"/>
  <c r="V66" i="2" s="1"/>
  <c r="U47" i="2"/>
  <c r="T47" i="2"/>
  <c r="T48" i="2" s="1"/>
  <c r="T66" i="2" s="1"/>
  <c r="S47" i="2"/>
  <c r="Q47" i="2"/>
  <c r="L47" i="2"/>
  <c r="L48" i="2" s="1"/>
  <c r="L66" i="2" s="1"/>
  <c r="K47" i="2"/>
  <c r="J47" i="2"/>
  <c r="J48" i="2" s="1"/>
  <c r="J66" i="2" s="1"/>
  <c r="I47" i="2"/>
  <c r="H47" i="2"/>
  <c r="H48" i="2" s="1"/>
  <c r="H66" i="2" s="1"/>
  <c r="F47" i="2"/>
  <c r="F48" i="2" s="1"/>
  <c r="F66" i="2" s="1"/>
  <c r="W46" i="2"/>
  <c r="R46" i="2"/>
  <c r="P46" i="2"/>
  <c r="G46" i="2"/>
  <c r="M46" i="2" s="1"/>
  <c r="E46" i="2"/>
  <c r="W45" i="2"/>
  <c r="R45" i="2"/>
  <c r="P45" i="2"/>
  <c r="G45" i="2"/>
  <c r="M45" i="2" s="1"/>
  <c r="E45" i="2"/>
  <c r="W44" i="2"/>
  <c r="R44" i="2"/>
  <c r="P44" i="2"/>
  <c r="G44" i="2"/>
  <c r="M44" i="2" s="1"/>
  <c r="E44" i="2"/>
  <c r="W43" i="2"/>
  <c r="R43" i="2"/>
  <c r="P43" i="2"/>
  <c r="G43" i="2"/>
  <c r="M43" i="2" s="1"/>
  <c r="E43" i="2"/>
  <c r="W42" i="2"/>
  <c r="R42" i="2"/>
  <c r="P42" i="2"/>
  <c r="G42" i="2"/>
  <c r="M42" i="2" s="1"/>
  <c r="E42" i="2"/>
  <c r="W41" i="2"/>
  <c r="R41" i="2"/>
  <c r="P41" i="2"/>
  <c r="G41" i="2"/>
  <c r="M41" i="2" s="1"/>
  <c r="E41" i="2"/>
  <c r="R40" i="2"/>
  <c r="P40" i="2"/>
  <c r="G40" i="2"/>
  <c r="M40" i="2" s="1"/>
  <c r="W40" i="2" s="1"/>
  <c r="E40" i="2"/>
  <c r="R39" i="2"/>
  <c r="P39" i="2"/>
  <c r="G39" i="2"/>
  <c r="M39" i="2" s="1"/>
  <c r="W39" i="2" s="1"/>
  <c r="E39" i="2"/>
  <c r="R38" i="2"/>
  <c r="P38" i="2"/>
  <c r="G38" i="2"/>
  <c r="M38" i="2" s="1"/>
  <c r="W38" i="2" s="1"/>
  <c r="E38" i="2"/>
  <c r="Y37" i="2"/>
  <c r="R37" i="2"/>
  <c r="W37" i="2" s="1"/>
  <c r="P37" i="2"/>
  <c r="M37" i="2"/>
  <c r="G37" i="2"/>
  <c r="E37" i="2"/>
  <c r="R36" i="2"/>
  <c r="W36" i="2" s="1"/>
  <c r="P36" i="2"/>
  <c r="G36" i="2"/>
  <c r="E36" i="2"/>
  <c r="W35" i="2"/>
  <c r="W47" i="2" s="1"/>
  <c r="R35" i="2"/>
  <c r="R47" i="2" s="1"/>
  <c r="P35" i="2"/>
  <c r="P47" i="2" s="1"/>
  <c r="G35" i="2"/>
  <c r="G47" i="2" s="1"/>
  <c r="E35" i="2"/>
  <c r="E47" i="2" s="1"/>
  <c r="V33" i="2"/>
  <c r="U33" i="2"/>
  <c r="U48" i="2" s="1"/>
  <c r="U66" i="2" s="1"/>
  <c r="T33" i="2"/>
  <c r="S33" i="2"/>
  <c r="S48" i="2" s="1"/>
  <c r="S66" i="2" s="1"/>
  <c r="Q33" i="2"/>
  <c r="Q48" i="2" s="1"/>
  <c r="Q66" i="2" s="1"/>
  <c r="L33" i="2"/>
  <c r="K33" i="2"/>
  <c r="K48" i="2" s="1"/>
  <c r="K66" i="2" s="1"/>
  <c r="J33" i="2"/>
  <c r="I33" i="2"/>
  <c r="I48" i="2" s="1"/>
  <c r="I66" i="2" s="1"/>
  <c r="H33" i="2"/>
  <c r="G33" i="2"/>
  <c r="F33" i="2"/>
  <c r="R32" i="2"/>
  <c r="W32" i="2" s="1"/>
  <c r="P32" i="2"/>
  <c r="M32" i="2"/>
  <c r="G32" i="2"/>
  <c r="E32" i="2"/>
  <c r="R31" i="2"/>
  <c r="P31" i="2"/>
  <c r="M31" i="2"/>
  <c r="G31" i="2"/>
  <c r="E31" i="2"/>
  <c r="R30" i="2"/>
  <c r="P30" i="2"/>
  <c r="M30" i="2"/>
  <c r="G30" i="2"/>
  <c r="E30" i="2"/>
  <c r="R29" i="2"/>
  <c r="W29" i="2" s="1"/>
  <c r="P29" i="2"/>
  <c r="M29" i="2"/>
  <c r="G29" i="2"/>
  <c r="E29" i="2"/>
  <c r="R28" i="2"/>
  <c r="W28" i="2" s="1"/>
  <c r="P28" i="2"/>
  <c r="M28" i="2"/>
  <c r="G28" i="2"/>
  <c r="E28" i="2"/>
  <c r="R27" i="2"/>
  <c r="W27" i="2" s="1"/>
  <c r="P27" i="2"/>
  <c r="M27" i="2"/>
  <c r="M33" i="2" s="1"/>
  <c r="G27" i="2"/>
  <c r="E27" i="2"/>
  <c r="E33" i="2" s="1"/>
  <c r="R26" i="2"/>
  <c r="P26" i="2"/>
  <c r="P33" i="2" s="1"/>
  <c r="M26" i="2"/>
  <c r="G26" i="2"/>
  <c r="E26" i="2"/>
  <c r="Q16" i="2"/>
  <c r="V70" i="1"/>
  <c r="U70" i="1"/>
  <c r="T70" i="1"/>
  <c r="S70" i="1"/>
  <c r="Q70" i="1"/>
  <c r="L70" i="1"/>
  <c r="K70" i="1"/>
  <c r="J70" i="1"/>
  <c r="I70" i="1"/>
  <c r="F70" i="1"/>
  <c r="E70" i="1"/>
  <c r="R69" i="1"/>
  <c r="W69" i="1" s="1"/>
  <c r="P69" i="1"/>
  <c r="G69" i="1"/>
  <c r="M69" i="1" s="1"/>
  <c r="E69" i="1"/>
  <c r="W68" i="1"/>
  <c r="R68" i="1"/>
  <c r="P68" i="1"/>
  <c r="G68" i="1"/>
  <c r="M68" i="1" s="1"/>
  <c r="E68" i="1"/>
  <c r="W67" i="1"/>
  <c r="R67" i="1"/>
  <c r="P67" i="1"/>
  <c r="G67" i="1"/>
  <c r="M67" i="1" s="1"/>
  <c r="E67" i="1"/>
  <c r="W66" i="1"/>
  <c r="R66" i="1"/>
  <c r="P66" i="1"/>
  <c r="G66" i="1"/>
  <c r="M66" i="1" s="1"/>
  <c r="E66" i="1"/>
  <c r="W65" i="1"/>
  <c r="W70" i="1" s="1"/>
  <c r="R65" i="1"/>
  <c r="R70" i="1" s="1"/>
  <c r="P65" i="1"/>
  <c r="P70" i="1" s="1"/>
  <c r="G65" i="1"/>
  <c r="G70" i="1" s="1"/>
  <c r="E65" i="1"/>
  <c r="V63" i="1"/>
  <c r="U63" i="1"/>
  <c r="T63" i="1"/>
  <c r="S63" i="1"/>
  <c r="Q63" i="1"/>
  <c r="L63" i="1"/>
  <c r="K63" i="1"/>
  <c r="J63" i="1"/>
  <c r="I63" i="1"/>
  <c r="F63" i="1"/>
  <c r="W62" i="1"/>
  <c r="R62" i="1"/>
  <c r="P62" i="1"/>
  <c r="G62" i="1"/>
  <c r="M62" i="1" s="1"/>
  <c r="E62" i="1"/>
  <c r="W61" i="1"/>
  <c r="R61" i="1"/>
  <c r="P61" i="1"/>
  <c r="G61" i="1"/>
  <c r="M61" i="1" s="1"/>
  <c r="E61" i="1"/>
  <c r="W60" i="1"/>
  <c r="R60" i="1"/>
  <c r="P60" i="1"/>
  <c r="G60" i="1"/>
  <c r="M60" i="1" s="1"/>
  <c r="E60" i="1"/>
  <c r="W59" i="1"/>
  <c r="R59" i="1"/>
  <c r="P59" i="1"/>
  <c r="G59" i="1"/>
  <c r="M59" i="1" s="1"/>
  <c r="E59" i="1"/>
  <c r="W58" i="1"/>
  <c r="W63" i="1" s="1"/>
  <c r="R58" i="1"/>
  <c r="R63" i="1" s="1"/>
  <c r="P58" i="1"/>
  <c r="P63" i="1" s="1"/>
  <c r="G58" i="1"/>
  <c r="G63" i="1" s="1"/>
  <c r="E58" i="1"/>
  <c r="E63" i="1" s="1"/>
  <c r="V54" i="1"/>
  <c r="V71" i="1" s="1"/>
  <c r="U54" i="1"/>
  <c r="U71" i="1" s="1"/>
  <c r="T54" i="1"/>
  <c r="T71" i="1" s="1"/>
  <c r="S54" i="1"/>
  <c r="S71" i="1" s="1"/>
  <c r="Q54" i="1"/>
  <c r="Q71" i="1" s="1"/>
  <c r="L54" i="1"/>
  <c r="L71" i="1" s="1"/>
  <c r="K54" i="1"/>
  <c r="K71" i="1" s="1"/>
  <c r="J54" i="1"/>
  <c r="J71" i="1" s="1"/>
  <c r="I54" i="1"/>
  <c r="I71" i="1" s="1"/>
  <c r="H54" i="1"/>
  <c r="H71" i="1" s="1"/>
  <c r="F54" i="1"/>
  <c r="E54" i="1"/>
  <c r="E71" i="1" s="1"/>
  <c r="R53" i="1"/>
  <c r="W53" i="1" s="1"/>
  <c r="P53" i="1"/>
  <c r="W52" i="1"/>
  <c r="R52" i="1"/>
  <c r="P52" i="1"/>
  <c r="G52" i="1"/>
  <c r="M52" i="1" s="1"/>
  <c r="E52" i="1"/>
  <c r="W51" i="1"/>
  <c r="W54" i="1" s="1"/>
  <c r="W71" i="1" s="1"/>
  <c r="R51" i="1"/>
  <c r="R54" i="1" s="1"/>
  <c r="R71" i="1" s="1"/>
  <c r="P51" i="1"/>
  <c r="P54" i="1" s="1"/>
  <c r="P71" i="1" s="1"/>
  <c r="G51" i="1"/>
  <c r="G54" i="1" s="1"/>
  <c r="G71" i="1" s="1"/>
  <c r="E51" i="1"/>
  <c r="V47" i="1"/>
  <c r="V48" i="1" s="1"/>
  <c r="V72" i="1" s="1"/>
  <c r="U47" i="1"/>
  <c r="T47" i="1"/>
  <c r="T48" i="1" s="1"/>
  <c r="T72" i="1" s="1"/>
  <c r="S47" i="1"/>
  <c r="R47" i="1"/>
  <c r="Q47" i="1"/>
  <c r="L47" i="1"/>
  <c r="L48" i="1" s="1"/>
  <c r="L72" i="1" s="1"/>
  <c r="K47" i="1"/>
  <c r="J47" i="1"/>
  <c r="J48" i="1" s="1"/>
  <c r="J72" i="1" s="1"/>
  <c r="I47" i="1"/>
  <c r="H47" i="1"/>
  <c r="H48" i="1" s="1"/>
  <c r="H72" i="1" s="1"/>
  <c r="F47" i="1"/>
  <c r="F48" i="1" s="1"/>
  <c r="W46" i="1"/>
  <c r="R46" i="1"/>
  <c r="P46" i="1"/>
  <c r="G46" i="1"/>
  <c r="M46" i="1" s="1"/>
  <c r="E46" i="1"/>
  <c r="W45" i="1"/>
  <c r="R45" i="1"/>
  <c r="P45" i="1"/>
  <c r="G45" i="1"/>
  <c r="M45" i="1" s="1"/>
  <c r="E45" i="1"/>
  <c r="W44" i="1"/>
  <c r="R44" i="1"/>
  <c r="P44" i="1"/>
  <c r="G44" i="1"/>
  <c r="M44" i="1" s="1"/>
  <c r="E44" i="1"/>
  <c r="W43" i="1"/>
  <c r="R43" i="1"/>
  <c r="P43" i="1"/>
  <c r="G43" i="1"/>
  <c r="M43" i="1" s="1"/>
  <c r="E43" i="1"/>
  <c r="W42" i="1"/>
  <c r="R42" i="1"/>
  <c r="P42" i="1"/>
  <c r="G42" i="1"/>
  <c r="M42" i="1" s="1"/>
  <c r="E42" i="1"/>
  <c r="W41" i="1"/>
  <c r="R41" i="1"/>
  <c r="P41" i="1"/>
  <c r="G41" i="1"/>
  <c r="M41" i="1" s="1"/>
  <c r="E41" i="1"/>
  <c r="R40" i="1"/>
  <c r="P40" i="1"/>
  <c r="G40" i="1"/>
  <c r="M40" i="1" s="1"/>
  <c r="W40" i="1" s="1"/>
  <c r="E40" i="1"/>
  <c r="R39" i="1"/>
  <c r="P39" i="1"/>
  <c r="G39" i="1"/>
  <c r="M39" i="1" s="1"/>
  <c r="W39" i="1" s="1"/>
  <c r="E39" i="1"/>
  <c r="R38" i="1"/>
  <c r="P38" i="1"/>
  <c r="G38" i="1"/>
  <c r="M38" i="1" s="1"/>
  <c r="W38" i="1" s="1"/>
  <c r="E38" i="1"/>
  <c r="W37" i="1"/>
  <c r="R37" i="1"/>
  <c r="P37" i="1"/>
  <c r="G37" i="1"/>
  <c r="M37" i="1" s="1"/>
  <c r="E37" i="1"/>
  <c r="W36" i="1"/>
  <c r="R36" i="1"/>
  <c r="P36" i="1"/>
  <c r="G36" i="1"/>
  <c r="M36" i="1" s="1"/>
  <c r="E36" i="1"/>
  <c r="W35" i="1"/>
  <c r="W47" i="1" s="1"/>
  <c r="R35" i="1"/>
  <c r="P35" i="1"/>
  <c r="P47" i="1" s="1"/>
  <c r="G35" i="1"/>
  <c r="G47" i="1" s="1"/>
  <c r="G48" i="1" s="1"/>
  <c r="G72" i="1" s="1"/>
  <c r="E35" i="1"/>
  <c r="E47" i="1" s="1"/>
  <c r="V33" i="1"/>
  <c r="U33" i="1"/>
  <c r="U48" i="1" s="1"/>
  <c r="U72" i="1" s="1"/>
  <c r="T33" i="1"/>
  <c r="S33" i="1"/>
  <c r="S48" i="1" s="1"/>
  <c r="S72" i="1" s="1"/>
  <c r="Q33" i="1"/>
  <c r="Q48" i="1" s="1"/>
  <c r="Q72" i="1" s="1"/>
  <c r="L33" i="1"/>
  <c r="K33" i="1"/>
  <c r="K48" i="1" s="1"/>
  <c r="K72" i="1" s="1"/>
  <c r="J33" i="1"/>
  <c r="I33" i="1"/>
  <c r="I48" i="1" s="1"/>
  <c r="I72" i="1" s="1"/>
  <c r="I73" i="1" s="1"/>
  <c r="H33" i="1"/>
  <c r="G33" i="1"/>
  <c r="F33" i="1"/>
  <c r="R32" i="1"/>
  <c r="W32" i="1" s="1"/>
  <c r="P32" i="1"/>
  <c r="M32" i="1"/>
  <c r="G32" i="1"/>
  <c r="E32" i="1"/>
  <c r="R31" i="1"/>
  <c r="W31" i="1" s="1"/>
  <c r="P31" i="1"/>
  <c r="M31" i="1"/>
  <c r="G31" i="1"/>
  <c r="E31" i="1"/>
  <c r="R30" i="1"/>
  <c r="W30" i="1" s="1"/>
  <c r="P30" i="1"/>
  <c r="M30" i="1"/>
  <c r="G30" i="1"/>
  <c r="E30" i="1"/>
  <c r="R29" i="1"/>
  <c r="W29" i="1" s="1"/>
  <c r="P29" i="1"/>
  <c r="M29" i="1"/>
  <c r="G29" i="1"/>
  <c r="E29" i="1"/>
  <c r="R28" i="1"/>
  <c r="W28" i="1" s="1"/>
  <c r="P28" i="1"/>
  <c r="M28" i="1"/>
  <c r="G28" i="1"/>
  <c r="E28" i="1"/>
  <c r="R27" i="1"/>
  <c r="W27" i="1" s="1"/>
  <c r="P27" i="1"/>
  <c r="M27" i="1"/>
  <c r="G27" i="1"/>
  <c r="E27" i="1"/>
  <c r="R26" i="1"/>
  <c r="R33" i="1" s="1"/>
  <c r="P26" i="1"/>
  <c r="P33" i="1" s="1"/>
  <c r="M26" i="1"/>
  <c r="M33" i="1" s="1"/>
  <c r="G26" i="1"/>
  <c r="E26" i="1"/>
  <c r="E33" i="1" s="1"/>
  <c r="Q16" i="1"/>
  <c r="E48" i="1" l="1"/>
  <c r="E72" i="1" s="1"/>
  <c r="P48" i="1"/>
  <c r="P72" i="1" s="1"/>
  <c r="R48" i="1"/>
  <c r="R72" i="1" s="1"/>
  <c r="W26" i="1"/>
  <c r="W33" i="1" s="1"/>
  <c r="W48" i="1" s="1"/>
  <c r="W72" i="1" s="1"/>
  <c r="M35" i="1"/>
  <c r="M47" i="1" s="1"/>
  <c r="M48" i="1" s="1"/>
  <c r="M51" i="1"/>
  <c r="M54" i="1" s="1"/>
  <c r="F71" i="1"/>
  <c r="F72" i="1" s="1"/>
  <c r="M58" i="1"/>
  <c r="M63" i="1" s="1"/>
  <c r="M65" i="1"/>
  <c r="M70" i="1" s="1"/>
  <c r="R33" i="2"/>
  <c r="W26" i="2"/>
  <c r="W30" i="2"/>
  <c r="G48" i="2"/>
  <c r="G66" i="2" s="1"/>
  <c r="R48" i="2"/>
  <c r="R66" i="2" s="1"/>
  <c r="W31" i="2"/>
  <c r="E48" i="2"/>
  <c r="E66" i="2" s="1"/>
  <c r="P48" i="2"/>
  <c r="P66" i="2" s="1"/>
  <c r="M35" i="2"/>
  <c r="M47" i="2" s="1"/>
  <c r="M48" i="2" s="1"/>
  <c r="M51" i="2"/>
  <c r="M54" i="2" s="1"/>
  <c r="W52" i="2"/>
  <c r="W54" i="2" s="1"/>
  <c r="W65" i="2" s="1"/>
  <c r="M57" i="2"/>
  <c r="M64" i="2" s="1"/>
  <c r="M65" i="2" l="1"/>
  <c r="M71" i="1"/>
  <c r="M72" i="1" s="1"/>
  <c r="M66" i="2"/>
  <c r="W33" i="2"/>
  <c r="W48" i="2" s="1"/>
  <c r="W66" i="2" s="1"/>
</calcChain>
</file>

<file path=xl/sharedStrings.xml><?xml version="1.0" encoding="utf-8"?>
<sst xmlns="http://schemas.openxmlformats.org/spreadsheetml/2006/main" count="389" uniqueCount="182">
  <si>
    <t xml:space="preserve">         ЗАТВЕРДЖУЮ</t>
  </si>
  <si>
    <t xml:space="preserve">         Ректор</t>
  </si>
  <si>
    <t xml:space="preserve">         Дніпропетровського державного</t>
  </si>
  <si>
    <t xml:space="preserve">         університету внутрішніх справ</t>
  </si>
  <si>
    <t xml:space="preserve">         полковник поліції</t>
  </si>
  <si>
    <t xml:space="preserve">                                                   В.А. Глуховеря</t>
  </si>
  <si>
    <t xml:space="preserve">                                                       А.Є. Фоменко</t>
  </si>
  <si>
    <t xml:space="preserve">            ____._________. 2017</t>
  </si>
  <si>
    <t xml:space="preserve">         ____._________. 2018</t>
  </si>
  <si>
    <t>РОБОЧИЙ НАВЧАЛЬНИЙ ПЛАН</t>
  </si>
  <si>
    <t>Навчальний рік</t>
  </si>
  <si>
    <t>2018-2019</t>
  </si>
  <si>
    <t>Групи</t>
  </si>
  <si>
    <t xml:space="preserve">наповненість </t>
  </si>
  <si>
    <t>спеціалізація</t>
  </si>
  <si>
    <t>Рівень вищої освіти</t>
  </si>
  <si>
    <t>другий (магістерський)</t>
  </si>
  <si>
    <t>МЗ-ПД-821</t>
  </si>
  <si>
    <t>БП</t>
  </si>
  <si>
    <t>Спеціальність</t>
  </si>
  <si>
    <t>262 Правоохоронна діяльність</t>
  </si>
  <si>
    <t>МЗ-ПД-822</t>
  </si>
  <si>
    <t>Факультет</t>
  </si>
  <si>
    <t>ПЦО ННІ ЗНПК</t>
  </si>
  <si>
    <t>Курс</t>
  </si>
  <si>
    <t>Форма навчання</t>
  </si>
  <si>
    <t>заочна</t>
  </si>
  <si>
    <t>Термін навчання</t>
  </si>
  <si>
    <t>2 роки</t>
  </si>
  <si>
    <t>1 лекційний потік</t>
  </si>
  <si>
    <t>№
пп.</t>
  </si>
  <si>
    <t>Назва дисципліни</t>
  </si>
  <si>
    <t>1 семестр</t>
  </si>
  <si>
    <t>2 семестр</t>
  </si>
  <si>
    <t>Контрольні заходи</t>
  </si>
  <si>
    <t>Кількість кредитів (ECTS)</t>
  </si>
  <si>
    <t>Години</t>
  </si>
  <si>
    <t>Загальний обсяг</t>
  </si>
  <si>
    <t>Аудиторні</t>
  </si>
  <si>
    <t>Самостійна та індивідуальна робота</t>
  </si>
  <si>
    <t>Форма підсумкового контролю</t>
  </si>
  <si>
    <t>Курсова робота</t>
  </si>
  <si>
    <t>Всього</t>
  </si>
  <si>
    <t>Установчі лекції</t>
  </si>
  <si>
    <t>Підсумкові лекції</t>
  </si>
  <si>
    <t>Семінари</t>
  </si>
  <si>
    <t>Практ. заняття</t>
  </si>
  <si>
    <t>МК (годин)</t>
  </si>
  <si>
    <t>Практ.заняття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</si>
  <si>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</si>
  <si>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</si>
  <si>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</si>
  <si>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</si>
  <si>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</si>
  <si>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</si>
  <si>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</si>
  <si>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</si>
  <si>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</si>
  <si>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</si>
  <si>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</si>
  <si>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</si>
  <si>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</si>
  <si>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</si>
  <si>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</si>
  <si>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</si>
  <si>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</si>
  <si>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</si>
  <si>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</si>
  <si>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</si>
  <si>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</si>
  <si>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</si>
  <si>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1. Нормативна частина</t>
  </si>
  <si>
    <t xml:space="preserve">1.1.  Цикл дисциплін загальної підготовки (ЗП) </t>
  </si>
  <si>
    <t>ЗП. 001</t>
  </si>
  <si>
    <t>Культура слова</t>
  </si>
  <si>
    <t>Е</t>
  </si>
  <si>
    <t>ЗП. 002</t>
  </si>
  <si>
    <t>Право інтелектуальної власності</t>
  </si>
  <si>
    <t>залік</t>
  </si>
  <si>
    <t>ЗП. 003</t>
  </si>
  <si>
    <t>Іноземна мова в спеціальності</t>
  </si>
  <si>
    <t>ЗП. 004</t>
  </si>
  <si>
    <t>Основи педагогічної діяльності  та педагогічна майстерність</t>
  </si>
  <si>
    <t>ЗП. 005</t>
  </si>
  <si>
    <t>Методи прийняття управлінських рішень</t>
  </si>
  <si>
    <t>ЗП. 006</t>
  </si>
  <si>
    <t>Філософія права</t>
  </si>
  <si>
    <t>ЗП. 007</t>
  </si>
  <si>
    <t>Науково-правова діяльність (методологія та організація наукових досліджень)</t>
  </si>
  <si>
    <t>Разом по п. 1.1.</t>
  </si>
  <si>
    <t xml:space="preserve">1.2.  Цикл дисциплін професійної підготовки (ПП) </t>
  </si>
  <si>
    <t>ПП. 001</t>
  </si>
  <si>
    <t>Захист та дотримання прав людини в правоохоронній   діяльності</t>
  </si>
  <si>
    <t>К</t>
  </si>
  <si>
    <t>ПП. 002</t>
  </si>
  <si>
    <t>Соціологія права</t>
  </si>
  <si>
    <t>ПП. 003</t>
  </si>
  <si>
    <t>Стресостійкість</t>
  </si>
  <si>
    <t>ПП. 004</t>
  </si>
  <si>
    <t>Інформаційні ресурси в правоохоронній діяльності</t>
  </si>
  <si>
    <t>ПП. 005</t>
  </si>
  <si>
    <t>Психологія управління</t>
  </si>
  <si>
    <t>ПП. 006</t>
  </si>
  <si>
    <t>Інформаційне право</t>
  </si>
  <si>
    <t>ПП. 007</t>
  </si>
  <si>
    <t>Управління науковими проектами</t>
  </si>
  <si>
    <t>ПП. 009</t>
  </si>
  <si>
    <t>Педагогічна практика</t>
  </si>
  <si>
    <t>д/залік</t>
  </si>
  <si>
    <t>Разом по п.1.2.</t>
  </si>
  <si>
    <t>Разом НОРМАТИВНА частина:</t>
  </si>
  <si>
    <t>2. ВИБІРКОВА ЧАСТИНА</t>
  </si>
  <si>
    <t>2.1. Цикл дисциплін професійної підготовки загального вибору ВНЗ</t>
  </si>
  <si>
    <t>ПП НЗ. 001</t>
  </si>
  <si>
    <t>Тактична підготовка</t>
  </si>
  <si>
    <t>ПП НЗ. 002</t>
  </si>
  <si>
    <t>Теорія та практика правозастосування</t>
  </si>
  <si>
    <t>ПП НЗ. 003</t>
  </si>
  <si>
    <t>Управління персоналом</t>
  </si>
  <si>
    <t>Разом по п.2.1.1.</t>
  </si>
  <si>
    <t>2.2.  Цикл дисциплін професійної підготовки за вибором ЗДОБУВАЧІВ ВИЩОЇ ОСВІТИ</t>
  </si>
  <si>
    <t>2.2.1.  Приватна детективна діяльність</t>
  </si>
  <si>
    <t>ПП ЗВО. 001</t>
  </si>
  <si>
    <t>Використання криміналістичних засобів у приватній детективній діяльності</t>
  </si>
  <si>
    <t>КПД</t>
  </si>
  <si>
    <t>ПП ЗВО. 002</t>
  </si>
  <si>
    <t>Експертологія</t>
  </si>
  <si>
    <t>ПП ЗВО. 003</t>
  </si>
  <si>
    <t>Прикладна юридична психологія</t>
  </si>
  <si>
    <t>ПС</t>
  </si>
  <si>
    <t>ПП ЗВО. 004</t>
  </si>
  <si>
    <t xml:space="preserve">Особливості використання методів (способів) отримання інформації у приватній детективній діяльності </t>
  </si>
  <si>
    <t>ПП ЗВО. 005</t>
  </si>
  <si>
    <t>Особливості розслідування окремих видів злочинів</t>
  </si>
  <si>
    <t>Разом по п.2.2.1.</t>
  </si>
  <si>
    <t>2.2.1. Безпека підприємництва</t>
  </si>
  <si>
    <t>ПП ЗВО. 008</t>
  </si>
  <si>
    <t>Ідентифікація загроз безпеці підприємництва</t>
  </si>
  <si>
    <t>ПП ЗВО. 009</t>
  </si>
  <si>
    <t>Організація захисту об'єктів та інформації від злочинних   посягань</t>
  </si>
  <si>
    <t>ПП ЗВО. 010</t>
  </si>
  <si>
    <t>Менеджмент безпеки персоналу</t>
  </si>
  <si>
    <t>ПП ЗВО. 011</t>
  </si>
  <si>
    <t>Технічні засоби захисту об'єктів, інформації від несанкціонованого доступу</t>
  </si>
  <si>
    <t>ПП ЗВО. 012</t>
  </si>
  <si>
    <t>Формування концепції безпеки підприємництва</t>
  </si>
  <si>
    <t>Разом ВИБІРКОВА частина:</t>
  </si>
  <si>
    <t>РАЗОМ ПО КУРСУ:</t>
  </si>
  <si>
    <r>
      <t xml:space="preserve">Курсова робота - </t>
    </r>
    <r>
      <rPr>
        <sz val="14"/>
        <rFont val="Times New Roman"/>
        <family val="1"/>
        <charset val="204"/>
      </rPr>
      <t xml:space="preserve">Захист та дотримання прав людини в правоохоронній діяльності - </t>
    </r>
    <r>
      <rPr>
        <b/>
        <sz val="14"/>
        <rFont val="Times New Roman"/>
        <family val="1"/>
        <charset val="204"/>
      </rPr>
      <t>1 семестр</t>
    </r>
  </si>
  <si>
    <t>Начальник</t>
  </si>
  <si>
    <t>навчально-методичного відділу</t>
  </si>
  <si>
    <t xml:space="preserve">Ю.І.Тюря     </t>
  </si>
  <si>
    <t>ПОГОДЖЕНО</t>
  </si>
  <si>
    <t>Проректор</t>
  </si>
  <si>
    <t>Директор</t>
  </si>
  <si>
    <t>Дніпропетровського державного</t>
  </si>
  <si>
    <t>Навчально-наукового інституту</t>
  </si>
  <si>
    <t>університету внутрішніх справ</t>
  </si>
  <si>
    <t>заочного навчання та підвищення кваліфікації</t>
  </si>
  <si>
    <t>підполковник поліції</t>
  </si>
  <si>
    <t>Л.Р. Наливайко</t>
  </si>
  <si>
    <t xml:space="preserve">О.С. Юнін    </t>
  </si>
  <si>
    <t>МЗ-ПД-721</t>
  </si>
  <si>
    <t>МЗ-ПД-722</t>
  </si>
  <si>
    <t>3 семестр</t>
  </si>
  <si>
    <t>4 семестр</t>
  </si>
  <si>
    <t>ПП. 008</t>
  </si>
  <si>
    <t>Практика Європейського суду з прав людини</t>
  </si>
  <si>
    <t>ПП. 010</t>
  </si>
  <si>
    <t xml:space="preserve">Стажування на посаді </t>
  </si>
  <si>
    <t>ПП НЗ. 004</t>
  </si>
  <si>
    <t>Правові та організаційні засади протидії корупції в Україні</t>
  </si>
  <si>
    <t xml:space="preserve">К </t>
  </si>
  <si>
    <t>ПП ЗВО. 013</t>
  </si>
  <si>
    <t>Правові та організаційні засади службових перевірок</t>
  </si>
  <si>
    <t>ПП ЗВО. 014</t>
  </si>
  <si>
    <t>Правові та організаційні засади протидії рейдерству</t>
  </si>
  <si>
    <t>АТЕСТАЦІЯ:</t>
  </si>
  <si>
    <t>1. Захист та дотримання прав людини в правоохоронній діяльності</t>
  </si>
  <si>
    <t>2. Комплексний екзамен з дисциплін спеціалізації:</t>
  </si>
  <si>
    <t>Формування концепції безпеки підприємництва; Ідентифікація загроз безпеці підприємництва; Організація захисту об'єктів та інформації від злочинних посягань</t>
  </si>
  <si>
    <t xml:space="preserve">Л.Р. Наливайко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</si>
</sst>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3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/>
    <xf numFmtId="0" fontId="7" fillId="4" borderId="0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textRotation="90"/>
    </xf>
    <xf numFmtId="0" fontId="10" fillId="2" borderId="0" xfId="0" applyFont="1" applyFill="1" applyBorder="1"/>
    <xf numFmtId="0" fontId="10" fillId="2" borderId="0" xfId="0" applyFont="1" applyFill="1"/>
    <xf numFmtId="0" fontId="8" fillId="4" borderId="17" xfId="0" applyFont="1" applyFill="1" applyBorder="1" applyAlignment="1">
      <alignment horizontal="center" vertical="center" wrapText="1"/>
    </xf>
    <xf numFmtId="1" fontId="8" fillId="2" borderId="18" xfId="1" applyNumberFormat="1" applyFont="1" applyFill="1" applyBorder="1" applyAlignment="1">
      <alignment horizontal="center" textRotation="90" wrapText="1"/>
    </xf>
    <xf numFmtId="0" fontId="8" fillId="2" borderId="19" xfId="1" applyFont="1" applyFill="1" applyBorder="1" applyAlignment="1">
      <alignment horizontal="center" vertical="top" wrapText="1"/>
    </xf>
    <xf numFmtId="1" fontId="8" fillId="2" borderId="20" xfId="1" applyNumberFormat="1" applyFont="1" applyFill="1" applyBorder="1" applyAlignment="1">
      <alignment horizontal="center" textRotation="90" wrapText="1"/>
    </xf>
    <xf numFmtId="0" fontId="8" fillId="2" borderId="21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textRotation="90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23" xfId="1" applyFont="1" applyFill="1" applyBorder="1" applyAlignment="1">
      <alignment horizontal="center" textRotation="90" wrapText="1"/>
    </xf>
    <xf numFmtId="0" fontId="8" fillId="2" borderId="24" xfId="1" applyFont="1" applyFill="1" applyBorder="1" applyAlignment="1">
      <alignment horizontal="center" textRotation="90" wrapText="1"/>
    </xf>
    <xf numFmtId="0" fontId="8" fillId="2" borderId="25" xfId="1" applyFont="1" applyFill="1" applyBorder="1" applyAlignment="1">
      <alignment horizontal="center" textRotation="90" wrapText="1"/>
    </xf>
    <xf numFmtId="0" fontId="8" fillId="2" borderId="22" xfId="1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textRotation="90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0" xfId="0" applyFont="1" applyFill="1" applyBorder="1" applyAlignment="1"/>
    <xf numFmtId="49" fontId="8" fillId="2" borderId="14" xfId="1" applyNumberFormat="1" applyFont="1" applyFill="1" applyBorder="1" applyAlignment="1">
      <alignment horizontal="center" vertical="top" wrapText="1"/>
    </xf>
    <xf numFmtId="49" fontId="8" fillId="2" borderId="15" xfId="1" applyNumberFormat="1" applyFont="1" applyFill="1" applyBorder="1" applyAlignment="1">
      <alignment horizontal="center" vertical="top" wrapText="1"/>
    </xf>
    <xf numFmtId="49" fontId="8" fillId="2" borderId="26" xfId="1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left" vertical="center" wrapText="1"/>
    </xf>
    <xf numFmtId="0" fontId="8" fillId="2" borderId="2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164" fontId="5" fillId="2" borderId="29" xfId="2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 vertical="center" wrapText="1"/>
    </xf>
    <xf numFmtId="0" fontId="11" fillId="2" borderId="28" xfId="0" applyNumberFormat="1" applyFont="1" applyFill="1" applyBorder="1" applyAlignment="1">
      <alignment horizontal="center" vertical="center"/>
    </xf>
    <xf numFmtId="0" fontId="11" fillId="2" borderId="29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" fontId="8" fillId="2" borderId="19" xfId="3" applyNumberFormat="1" applyFont="1" applyFill="1" applyBorder="1" applyAlignment="1">
      <alignment horizontal="center" vertical="center" wrapText="1"/>
    </xf>
    <xf numFmtId="164" fontId="8" fillId="2" borderId="29" xfId="2" applyNumberFormat="1" applyFont="1" applyFill="1" applyBorder="1" applyAlignment="1">
      <alignment horizontal="center" vertical="center" wrapText="1"/>
    </xf>
    <xf numFmtId="1" fontId="8" fillId="2" borderId="29" xfId="2" applyNumberFormat="1" applyFont="1" applyFill="1" applyBorder="1" applyAlignment="1">
      <alignment horizontal="center" vertical="center" wrapText="1"/>
    </xf>
    <xf numFmtId="1" fontId="8" fillId="2" borderId="21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1" fillId="2" borderId="17" xfId="0" applyNumberFormat="1" applyFont="1" applyFill="1" applyBorder="1" applyAlignment="1">
      <alignment horizontal="left" vertical="center" wrapText="1"/>
    </xf>
    <xf numFmtId="0" fontId="8" fillId="2" borderId="30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 wrapText="1"/>
    </xf>
    <xf numFmtId="0" fontId="11" fillId="2" borderId="30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" fontId="8" fillId="2" borderId="17" xfId="2" applyNumberFormat="1" applyFont="1" applyFill="1" applyBorder="1" applyAlignment="1">
      <alignment horizontal="center" vertical="center" wrapText="1"/>
    </xf>
    <xf numFmtId="49" fontId="11" fillId="4" borderId="27" xfId="0" applyNumberFormat="1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left" vertical="center" wrapText="1"/>
    </xf>
    <xf numFmtId="0" fontId="8" fillId="4" borderId="30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164" fontId="5" fillId="4" borderId="29" xfId="2" applyNumberFormat="1" applyFont="1" applyFill="1" applyBorder="1" applyAlignment="1">
      <alignment horizontal="center" vertical="center" wrapText="1"/>
    </xf>
    <xf numFmtId="0" fontId="8" fillId="4" borderId="30" xfId="0" applyNumberFormat="1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 wrapText="1"/>
    </xf>
    <xf numFmtId="0" fontId="8" fillId="4" borderId="30" xfId="2" applyFont="1" applyFill="1" applyBorder="1" applyAlignment="1">
      <alignment horizontal="center" vertical="center" wrapText="1"/>
    </xf>
    <xf numFmtId="0" fontId="11" fillId="4" borderId="30" xfId="0" applyNumberFormat="1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 wrapText="1"/>
    </xf>
    <xf numFmtId="1" fontId="8" fillId="4" borderId="19" xfId="3" applyNumberFormat="1" applyFont="1" applyFill="1" applyBorder="1" applyAlignment="1">
      <alignment horizontal="center" vertical="center" wrapText="1"/>
    </xf>
    <xf numFmtId="164" fontId="8" fillId="4" borderId="29" xfId="2" applyNumberFormat="1" applyFont="1" applyFill="1" applyBorder="1" applyAlignment="1">
      <alignment horizontal="center" vertical="center" wrapText="1"/>
    </xf>
    <xf numFmtId="164" fontId="8" fillId="4" borderId="17" xfId="2" applyNumberFormat="1" applyFont="1" applyFill="1" applyBorder="1" applyAlignment="1">
      <alignment horizontal="center" vertical="center" wrapText="1"/>
    </xf>
    <xf numFmtId="1" fontId="8" fillId="4" borderId="17" xfId="2" applyNumberFormat="1" applyFont="1" applyFill="1" applyBorder="1" applyAlignment="1">
      <alignment horizontal="center" vertical="center" wrapText="1"/>
    </xf>
    <xf numFmtId="1" fontId="8" fillId="4" borderId="29" xfId="2" applyNumberFormat="1" applyFont="1" applyFill="1" applyBorder="1" applyAlignment="1">
      <alignment horizontal="center" vertical="center" wrapText="1"/>
    </xf>
    <xf numFmtId="1" fontId="8" fillId="4" borderId="21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1" fontId="12" fillId="2" borderId="19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49" fontId="11" fillId="4" borderId="31" xfId="0" applyNumberFormat="1" applyFont="1" applyFill="1" applyBorder="1" applyAlignment="1">
      <alignment horizontal="center" vertical="center"/>
    </xf>
    <xf numFmtId="1" fontId="12" fillId="4" borderId="19" xfId="3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49" fontId="11" fillId="2" borderId="31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left" vertical="center" wrapText="1"/>
    </xf>
    <xf numFmtId="1" fontId="12" fillId="2" borderId="21" xfId="2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center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1" fontId="5" fillId="2" borderId="33" xfId="2" applyNumberFormat="1" applyFont="1" applyFill="1" applyBorder="1" applyAlignment="1">
      <alignment horizontal="center" vertical="center" wrapText="1"/>
    </xf>
    <xf numFmtId="1" fontId="5" fillId="2" borderId="34" xfId="2" applyNumberFormat="1" applyFont="1" applyFill="1" applyBorder="1" applyAlignment="1">
      <alignment horizontal="center" vertical="center" wrapText="1"/>
    </xf>
    <xf numFmtId="0" fontId="8" fillId="4" borderId="28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/>
    </xf>
    <xf numFmtId="0" fontId="11" fillId="4" borderId="29" xfId="0" applyNumberFormat="1" applyFont="1" applyFill="1" applyBorder="1" applyAlignment="1">
      <alignment horizontal="center" vertical="center"/>
    </xf>
    <xf numFmtId="0" fontId="8" fillId="4" borderId="28" xfId="2" applyFont="1" applyFill="1" applyBorder="1" applyAlignment="1">
      <alignment horizontal="center" vertical="center" wrapText="1"/>
    </xf>
    <xf numFmtId="0" fontId="11" fillId="4" borderId="28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64" fontId="5" fillId="4" borderId="17" xfId="2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164" fontId="5" fillId="2" borderId="28" xfId="2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164" fontId="8" fillId="2" borderId="28" xfId="2" applyNumberFormat="1" applyFont="1" applyFill="1" applyBorder="1" applyAlignment="1">
      <alignment horizontal="center" vertical="center" wrapText="1"/>
    </xf>
    <xf numFmtId="1" fontId="8" fillId="2" borderId="28" xfId="2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49" fontId="8" fillId="2" borderId="36" xfId="0" applyNumberFormat="1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center" vertical="center"/>
    </xf>
    <xf numFmtId="164" fontId="5" fillId="2" borderId="22" xfId="2" applyNumberFormat="1" applyFont="1" applyFill="1" applyBorder="1" applyAlignment="1">
      <alignment horizontal="center" vertical="center" wrapText="1"/>
    </xf>
    <xf numFmtId="1" fontId="5" fillId="2" borderId="22" xfId="2" applyNumberFormat="1" applyFont="1" applyFill="1" applyBorder="1" applyAlignment="1">
      <alignment horizontal="center" vertical="center" wrapText="1"/>
    </xf>
    <xf numFmtId="1" fontId="5" fillId="2" borderId="23" xfId="2" applyNumberFormat="1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1" fontId="5" fillId="2" borderId="24" xfId="2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center" vertical="center"/>
    </xf>
    <xf numFmtId="164" fontId="5" fillId="2" borderId="15" xfId="2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1" fontId="5" fillId="2" borderId="38" xfId="2" applyNumberFormat="1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/>
    </xf>
    <xf numFmtId="1" fontId="5" fillId="2" borderId="26" xfId="2" applyNumberFormat="1" applyFont="1" applyFill="1" applyBorder="1" applyAlignment="1">
      <alignment horizontal="center" vertical="center" wrapText="1"/>
    </xf>
    <xf numFmtId="0" fontId="8" fillId="4" borderId="28" xfId="0" applyNumberFormat="1" applyFont="1" applyFill="1" applyBorder="1" applyAlignment="1">
      <alignment horizontal="center" vertical="center"/>
    </xf>
    <xf numFmtId="164" fontId="5" fillId="4" borderId="28" xfId="2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164" fontId="8" fillId="4" borderId="28" xfId="2" applyNumberFormat="1" applyFont="1" applyFill="1" applyBorder="1" applyAlignment="1">
      <alignment horizontal="center" vertical="center" wrapText="1"/>
    </xf>
    <xf numFmtId="1" fontId="8" fillId="4" borderId="28" xfId="2" applyNumberFormat="1" applyFont="1" applyFill="1" applyBorder="1" applyAlignment="1">
      <alignment horizontal="center" vertical="center" wrapText="1"/>
    </xf>
    <xf numFmtId="0" fontId="8" fillId="4" borderId="29" xfId="3" applyFont="1" applyFill="1" applyBorder="1" applyAlignment="1">
      <alignment horizontal="center" vertical="center" wrapText="1"/>
    </xf>
    <xf numFmtId="1" fontId="8" fillId="4" borderId="29" xfId="3" applyNumberFormat="1" applyFont="1" applyFill="1" applyBorder="1" applyAlignment="1">
      <alignment horizontal="center" vertical="center" wrapText="1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164" fontId="5" fillId="2" borderId="40" xfId="2" applyNumberFormat="1" applyFont="1" applyFill="1" applyBorder="1" applyAlignment="1">
      <alignment horizontal="center" vertical="center" wrapText="1"/>
    </xf>
    <xf numFmtId="0" fontId="8" fillId="2" borderId="41" xfId="0" applyNumberFormat="1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1" fontId="8" fillId="2" borderId="42" xfId="3" applyNumberFormat="1" applyFont="1" applyFill="1" applyBorder="1" applyAlignment="1">
      <alignment horizontal="center" vertical="center" wrapText="1"/>
    </xf>
    <xf numFmtId="0" fontId="8" fillId="2" borderId="40" xfId="3" applyFont="1" applyFill="1" applyBorder="1" applyAlignment="1">
      <alignment horizontal="center" vertical="center" wrapText="1"/>
    </xf>
    <xf numFmtId="164" fontId="8" fillId="2" borderId="41" xfId="2" applyNumberFormat="1" applyFont="1" applyFill="1" applyBorder="1" applyAlignment="1">
      <alignment horizontal="center" vertical="center" wrapText="1"/>
    </xf>
    <xf numFmtId="0" fontId="11" fillId="2" borderId="40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1" fontId="8" fillId="2" borderId="41" xfId="3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1" fontId="8" fillId="2" borderId="29" xfId="3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/>
    </xf>
    <xf numFmtId="1" fontId="15" fillId="2" borderId="24" xfId="2" applyNumberFormat="1" applyFont="1" applyFill="1" applyBorder="1" applyAlignment="1">
      <alignment horizontal="center" vertical="center" wrapText="1"/>
    </xf>
    <xf numFmtId="0" fontId="8" fillId="5" borderId="25" xfId="0" applyNumberFormat="1" applyFont="1" applyFill="1" applyBorder="1" applyAlignment="1">
      <alignment horizontal="left" vertical="center" wrapText="1"/>
    </xf>
    <xf numFmtId="0" fontId="8" fillId="5" borderId="17" xfId="0" applyNumberFormat="1" applyFont="1" applyFill="1" applyBorder="1" applyAlignment="1">
      <alignment horizontal="left" vertical="center" wrapText="1"/>
    </xf>
    <xf numFmtId="0" fontId="8" fillId="4" borderId="29" xfId="0" applyNumberFormat="1" applyFont="1" applyFill="1" applyBorder="1" applyAlignment="1">
      <alignment horizontal="left" vertical="center" wrapText="1"/>
    </xf>
    <xf numFmtId="0" fontId="5" fillId="2" borderId="37" xfId="2" applyFont="1" applyFill="1" applyBorder="1" applyAlignment="1">
      <alignment horizontal="left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" fontId="16" fillId="2" borderId="0" xfId="0" applyNumberFormat="1" applyFont="1" applyFill="1"/>
    <xf numFmtId="1" fontId="17" fillId="2" borderId="0" xfId="0" applyNumberFormat="1" applyFont="1" applyFill="1"/>
    <xf numFmtId="0" fontId="17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 applyAlignment="1">
      <alignment horizontal="left" indent="2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indent="2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6" fillId="2" borderId="52" xfId="0" applyFont="1" applyFill="1" applyBorder="1"/>
    <xf numFmtId="0" fontId="6" fillId="2" borderId="54" xfId="0" applyFont="1" applyFill="1" applyBorder="1"/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6" fillId="2" borderId="56" xfId="0" applyFont="1" applyFill="1" applyBorder="1"/>
    <xf numFmtId="0" fontId="6" fillId="2" borderId="58" xfId="0" applyFont="1" applyFill="1" applyBorder="1"/>
    <xf numFmtId="0" fontId="6" fillId="2" borderId="59" xfId="0" applyFont="1" applyFill="1" applyBorder="1"/>
    <xf numFmtId="0" fontId="6" fillId="2" borderId="60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164" fontId="5" fillId="2" borderId="64" xfId="0" applyNumberFormat="1" applyFont="1" applyFill="1" applyBorder="1" applyAlignment="1">
      <alignment horizontal="center"/>
    </xf>
    <xf numFmtId="164" fontId="5" fillId="2" borderId="65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textRotation="90"/>
    </xf>
    <xf numFmtId="0" fontId="8" fillId="2" borderId="66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67" xfId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11" fillId="4" borderId="68" xfId="0" applyNumberFormat="1" applyFont="1" applyFill="1" applyBorder="1" applyAlignment="1">
      <alignment horizontal="center" vertical="center"/>
    </xf>
    <xf numFmtId="0" fontId="11" fillId="4" borderId="69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11" fillId="2" borderId="70" xfId="0" applyNumberFormat="1" applyFont="1" applyFill="1" applyBorder="1" applyAlignment="1">
      <alignment horizontal="center" vertical="center"/>
    </xf>
    <xf numFmtId="0" fontId="11" fillId="2" borderId="29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" fontId="12" fillId="4" borderId="21" xfId="2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11" fillId="4" borderId="29" xfId="0" applyNumberFormat="1" applyFont="1" applyFill="1" applyBorder="1" applyAlignment="1">
      <alignment horizontal="center" vertical="center" wrapText="1"/>
    </xf>
    <xf numFmtId="0" fontId="8" fillId="4" borderId="35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49" fontId="8" fillId="4" borderId="17" xfId="0" applyNumberFormat="1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49" fontId="8" fillId="4" borderId="36" xfId="0" applyNumberFormat="1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4" borderId="22" xfId="2" applyFont="1" applyFill="1" applyBorder="1" applyAlignment="1">
      <alignment horizontal="center" vertical="center"/>
    </xf>
    <xf numFmtId="164" fontId="5" fillId="4" borderId="22" xfId="2" applyNumberFormat="1" applyFont="1" applyFill="1" applyBorder="1" applyAlignment="1">
      <alignment horizontal="center" vertical="center" wrapText="1"/>
    </xf>
    <xf numFmtId="1" fontId="5" fillId="4" borderId="22" xfId="2" applyNumberFormat="1" applyFont="1" applyFill="1" applyBorder="1" applyAlignment="1">
      <alignment horizontal="center" vertical="center" wrapText="1"/>
    </xf>
    <xf numFmtId="1" fontId="5" fillId="4" borderId="23" xfId="2" applyNumberFormat="1" applyFont="1" applyFill="1" applyBorder="1" applyAlignment="1">
      <alignment horizontal="center" vertical="center" wrapText="1"/>
    </xf>
    <xf numFmtId="0" fontId="5" fillId="4" borderId="37" xfId="3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 wrapText="1"/>
    </xf>
    <xf numFmtId="1" fontId="5" fillId="4" borderId="24" xfId="2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2" applyFont="1" applyFill="1" applyBorder="1" applyAlignment="1">
      <alignment horizontal="center" vertical="center"/>
    </xf>
    <xf numFmtId="164" fontId="5" fillId="4" borderId="15" xfId="2" applyNumberFormat="1" applyFont="1" applyFill="1" applyBorder="1" applyAlignment="1">
      <alignment horizontal="center" vertical="center" wrapText="1"/>
    </xf>
    <xf numFmtId="1" fontId="5" fillId="4" borderId="15" xfId="2" applyNumberFormat="1" applyFont="1" applyFill="1" applyBorder="1" applyAlignment="1">
      <alignment horizontal="center" vertical="center" wrapText="1"/>
    </xf>
    <xf numFmtId="1" fontId="5" fillId="4" borderId="38" xfId="2" applyNumberFormat="1" applyFont="1" applyFill="1" applyBorder="1" applyAlignment="1">
      <alignment horizontal="center" vertical="center" wrapText="1"/>
    </xf>
    <xf numFmtId="0" fontId="5" fillId="4" borderId="39" xfId="2" applyFont="1" applyFill="1" applyBorder="1" applyAlignment="1">
      <alignment horizontal="center" vertical="center"/>
    </xf>
    <xf numFmtId="1" fontId="5" fillId="4" borderId="26" xfId="2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4" borderId="40" xfId="0" applyNumberFormat="1" applyFont="1" applyFill="1" applyBorder="1" applyAlignment="1">
      <alignment horizontal="center" vertical="center"/>
    </xf>
    <xf numFmtId="0" fontId="8" fillId="4" borderId="41" xfId="2" applyFont="1" applyFill="1" applyBorder="1" applyAlignment="1">
      <alignment horizontal="center" vertical="center"/>
    </xf>
    <xf numFmtId="164" fontId="5" fillId="4" borderId="40" xfId="2" applyNumberFormat="1" applyFont="1" applyFill="1" applyBorder="1" applyAlignment="1">
      <alignment horizontal="center" vertical="center" wrapText="1"/>
    </xf>
    <xf numFmtId="0" fontId="8" fillId="4" borderId="41" xfId="0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0" xfId="2" applyFont="1" applyFill="1" applyBorder="1" applyAlignment="1">
      <alignment horizontal="center" vertical="center" wrapText="1"/>
    </xf>
    <xf numFmtId="1" fontId="8" fillId="4" borderId="42" xfId="3" applyNumberFormat="1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164" fontId="8" fillId="4" borderId="41" xfId="2" applyNumberFormat="1" applyFont="1" applyFill="1" applyBorder="1" applyAlignment="1">
      <alignment horizontal="center" vertical="center" wrapText="1"/>
    </xf>
    <xf numFmtId="0" fontId="11" fillId="4" borderId="40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41" xfId="2" applyFont="1" applyFill="1" applyBorder="1" applyAlignment="1">
      <alignment horizontal="center" vertical="center" wrapText="1"/>
    </xf>
    <xf numFmtId="1" fontId="8" fillId="4" borderId="41" xfId="3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" fontId="8" fillId="4" borderId="33" xfId="3" applyNumberFormat="1" applyFont="1" applyFill="1" applyBorder="1" applyAlignment="1">
      <alignment horizontal="center" vertical="center" wrapText="1"/>
    </xf>
    <xf numFmtId="0" fontId="8" fillId="4" borderId="28" xfId="3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" fontId="6" fillId="2" borderId="0" xfId="0" applyNumberFormat="1" applyFont="1" applyFill="1"/>
  </cellXfs>
  <cellStyles count="4">
    <cellStyle name="Обычный" xfId="0" builtinId="0"/>
    <cellStyle name="Обычный_3-ПЗ-2010  заочка" xfId="1"/>
    <cellStyle name="Обычный_5-ПЗ-2008   заочка" xfId="2"/>
    <cellStyle name="Обычный_5-ПЗ-ЗЮІ- 2008   заочка" xfId="3"/>
  </cellStyles>
  <dxfs count="6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abSelected="1" view="pageBreakPreview" zoomScale="70" zoomScaleNormal="100" zoomScaleSheetLayoutView="70" workbookViewId="0">
      <selection activeCell="Q15" sqref="Q15:S15"/>
    </sheetView>
  </sheetViews>
  <sheetFormatPr defaultRowHeight="12.75" outlineLevelRow="1" x14ac:dyDescent="0.2"/>
  <cols>
    <col min="1" max="1" width="15.140625" style="42" customWidth="1"/>
    <col min="2" max="2" width="28.140625" style="42" customWidth="1"/>
    <col min="3" max="3" width="7.7109375" style="218" customWidth="1"/>
    <col min="4" max="4" width="4" style="218" customWidth="1"/>
    <col min="5" max="5" width="5.28515625" style="218" customWidth="1"/>
    <col min="6" max="6" width="6.140625" style="42" customWidth="1"/>
    <col min="7" max="7" width="5.7109375" style="42" customWidth="1"/>
    <col min="8" max="8" width="4.7109375" style="42" customWidth="1"/>
    <col min="9" max="11" width="4.85546875" style="42" customWidth="1"/>
    <col min="12" max="12" width="0" style="42" hidden="1" customWidth="1"/>
    <col min="13" max="13" width="6.140625" style="42" customWidth="1"/>
    <col min="14" max="14" width="8.140625" style="42" customWidth="1"/>
    <col min="15" max="15" width="4" style="42" customWidth="1"/>
    <col min="16" max="16" width="5.7109375" style="42" customWidth="1"/>
    <col min="17" max="17" width="6.5703125" style="42" customWidth="1"/>
    <col min="18" max="18" width="5.7109375" style="42" customWidth="1"/>
    <col min="19" max="19" width="4.5703125" style="42" customWidth="1"/>
    <col min="20" max="20" width="4.28515625" style="42" customWidth="1"/>
    <col min="21" max="21" width="4.7109375" style="42" customWidth="1"/>
    <col min="22" max="22" width="4.28515625" style="42" customWidth="1"/>
    <col min="23" max="23" width="6.140625" style="42" customWidth="1"/>
    <col min="24" max="24" width="9.140625" style="42"/>
    <col min="25" max="25" width="12.42578125" style="42" customWidth="1"/>
    <col min="26" max="16384" width="9.140625" style="42"/>
  </cols>
  <sheetData>
    <row r="1" spans="1:28" s="5" customFormat="1" ht="17.100000000000001" customHeight="1" x14ac:dyDescent="0.3">
      <c r="A1" s="1"/>
      <c r="B1" s="2"/>
      <c r="C1" s="3"/>
      <c r="D1" s="3"/>
      <c r="E1" s="3"/>
      <c r="F1" s="2"/>
      <c r="G1" s="2"/>
      <c r="H1" s="4"/>
      <c r="I1" s="4"/>
      <c r="K1" s="6" t="s">
        <v>0</v>
      </c>
      <c r="L1" s="6"/>
      <c r="M1" s="7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8" s="5" customFormat="1" ht="17.100000000000001" customHeight="1" x14ac:dyDescent="0.3">
      <c r="A2" s="1"/>
      <c r="B2" s="2"/>
      <c r="C2" s="3"/>
      <c r="D2" s="3"/>
      <c r="E2" s="3"/>
      <c r="F2" s="2"/>
      <c r="G2" s="2"/>
      <c r="H2" s="4"/>
      <c r="I2" s="4"/>
      <c r="K2" s="8" t="s">
        <v>1</v>
      </c>
      <c r="L2" s="8"/>
      <c r="M2" s="9" t="s">
        <v>1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8" s="5" customFormat="1" ht="17.100000000000001" customHeight="1" x14ac:dyDescent="0.3">
      <c r="A3" s="1"/>
      <c r="B3" s="2"/>
      <c r="C3" s="3"/>
      <c r="D3" s="3"/>
      <c r="E3" s="3"/>
      <c r="F3" s="2"/>
      <c r="G3" s="2"/>
      <c r="H3" s="4"/>
      <c r="I3" s="4"/>
      <c r="K3" s="8" t="s">
        <v>2</v>
      </c>
      <c r="L3" s="8"/>
      <c r="M3" s="9" t="s">
        <v>2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8" s="5" customFormat="1" ht="17.100000000000001" customHeight="1" x14ac:dyDescent="0.3">
      <c r="A4" s="1"/>
      <c r="B4" s="2"/>
      <c r="C4" s="3"/>
      <c r="D4" s="3"/>
      <c r="E4" s="3"/>
      <c r="F4" s="2"/>
      <c r="G4" s="2"/>
      <c r="H4" s="4"/>
      <c r="I4" s="4"/>
      <c r="K4" s="8" t="s">
        <v>3</v>
      </c>
      <c r="L4" s="8"/>
      <c r="M4" s="9" t="s">
        <v>3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8" s="5" customFormat="1" ht="17.100000000000001" customHeight="1" x14ac:dyDescent="0.3">
      <c r="A5" s="1"/>
      <c r="B5" s="2"/>
      <c r="C5" s="3"/>
      <c r="D5" s="3"/>
      <c r="E5" s="3"/>
      <c r="F5" s="2"/>
      <c r="G5" s="2"/>
      <c r="H5" s="4"/>
      <c r="I5" s="4"/>
      <c r="K5" s="8"/>
      <c r="L5" s="8"/>
      <c r="M5" s="7" t="s">
        <v>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s="5" customFormat="1" ht="17.100000000000001" customHeight="1" x14ac:dyDescent="0.3">
      <c r="A6" s="1"/>
      <c r="B6" s="2"/>
      <c r="C6" s="3"/>
      <c r="D6" s="3"/>
      <c r="E6" s="3"/>
      <c r="F6" s="2"/>
      <c r="G6" s="2"/>
      <c r="H6" s="4"/>
      <c r="I6" s="4"/>
      <c r="K6" s="10" t="s">
        <v>5</v>
      </c>
      <c r="L6" s="10"/>
      <c r="M6" s="11" t="s">
        <v>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8" s="5" customFormat="1" ht="17.100000000000001" customHeight="1" x14ac:dyDescent="0.3">
      <c r="A7" s="1"/>
      <c r="B7" s="2"/>
      <c r="C7" s="3"/>
      <c r="D7" s="3"/>
      <c r="E7" s="3"/>
      <c r="F7" s="2"/>
      <c r="G7" s="2"/>
      <c r="H7" s="4"/>
      <c r="I7" s="4"/>
      <c r="K7" s="8" t="s">
        <v>7</v>
      </c>
      <c r="L7" s="8"/>
      <c r="M7" s="9" t="s">
        <v>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8" s="5" customFormat="1" ht="15" customHeight="1" x14ac:dyDescent="0.25">
      <c r="C8" s="12"/>
      <c r="D8" s="12"/>
      <c r="E8" s="12"/>
    </row>
    <row r="9" spans="1:28" s="5" customFormat="1" ht="19.5" customHeight="1" x14ac:dyDescent="0.3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Z9" s="6"/>
      <c r="AA9" s="6"/>
      <c r="AB9" s="6"/>
    </row>
    <row r="10" spans="1:28" s="16" customFormat="1" ht="15" customHeight="1" thickBot="1" x14ac:dyDescent="0.3">
      <c r="A10" s="14"/>
      <c r="B10" s="14"/>
      <c r="C10" s="15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Z10" s="17"/>
      <c r="AA10" s="17"/>
      <c r="AB10" s="17"/>
    </row>
    <row r="11" spans="1:28" s="16" customFormat="1" ht="17.100000000000001" customHeight="1" x14ac:dyDescent="0.3">
      <c r="A11" s="18" t="s">
        <v>10</v>
      </c>
      <c r="B11" s="18"/>
      <c r="C11" s="19" t="s">
        <v>11</v>
      </c>
      <c r="D11" s="19"/>
      <c r="E11" s="19"/>
      <c r="F11" s="6"/>
      <c r="G11" s="6"/>
      <c r="H11" s="6"/>
      <c r="I11" s="6"/>
      <c r="J11" s="10"/>
      <c r="K11" s="10"/>
      <c r="L11" s="10"/>
      <c r="M11" s="20" t="s">
        <v>12</v>
      </c>
      <c r="N11" s="20"/>
      <c r="O11" s="20"/>
      <c r="P11" s="20"/>
      <c r="Q11" s="21" t="s">
        <v>13</v>
      </c>
      <c r="R11" s="21"/>
      <c r="S11" s="21"/>
      <c r="T11" s="22" t="s">
        <v>14</v>
      </c>
      <c r="U11" s="22"/>
      <c r="V11" s="22"/>
      <c r="W11" s="22"/>
    </row>
    <row r="12" spans="1:28" s="16" customFormat="1" ht="17.100000000000001" customHeight="1" x14ac:dyDescent="0.3">
      <c r="A12" s="18" t="s">
        <v>15</v>
      </c>
      <c r="B12" s="18"/>
      <c r="C12" s="23" t="s">
        <v>16</v>
      </c>
      <c r="D12" s="23"/>
      <c r="E12" s="23"/>
      <c r="F12" s="23"/>
      <c r="G12" s="23"/>
      <c r="H12" s="23"/>
      <c r="I12" s="23"/>
      <c r="J12" s="10"/>
      <c r="K12" s="10"/>
      <c r="L12" s="10"/>
      <c r="M12" s="24" t="s">
        <v>17</v>
      </c>
      <c r="N12" s="24"/>
      <c r="O12" s="24"/>
      <c r="P12" s="24"/>
      <c r="Q12" s="25">
        <v>30</v>
      </c>
      <c r="R12" s="25"/>
      <c r="S12" s="25"/>
      <c r="T12" s="26" t="s">
        <v>18</v>
      </c>
      <c r="U12" s="26"/>
      <c r="V12" s="26"/>
      <c r="W12" s="26"/>
    </row>
    <row r="13" spans="1:28" s="16" customFormat="1" ht="17.100000000000001" customHeight="1" x14ac:dyDescent="0.3">
      <c r="A13" s="18" t="s">
        <v>19</v>
      </c>
      <c r="B13" s="18"/>
      <c r="C13" s="27" t="s">
        <v>20</v>
      </c>
      <c r="D13" s="27"/>
      <c r="E13" s="27"/>
      <c r="F13" s="27"/>
      <c r="G13" s="27"/>
      <c r="H13" s="27"/>
      <c r="I13" s="27"/>
      <c r="J13" s="27"/>
      <c r="K13" s="10"/>
      <c r="L13" s="10"/>
      <c r="M13" s="24" t="s">
        <v>21</v>
      </c>
      <c r="N13" s="24"/>
      <c r="O13" s="24"/>
      <c r="P13" s="24"/>
      <c r="Q13" s="25">
        <v>29</v>
      </c>
      <c r="R13" s="25"/>
      <c r="S13" s="25"/>
      <c r="T13" s="26" t="s">
        <v>18</v>
      </c>
      <c r="U13" s="26"/>
      <c r="V13" s="26"/>
      <c r="W13" s="26"/>
    </row>
    <row r="14" spans="1:28" s="16" customFormat="1" ht="17.100000000000001" customHeight="1" x14ac:dyDescent="0.3">
      <c r="A14" s="18" t="s">
        <v>22</v>
      </c>
      <c r="B14" s="18"/>
      <c r="C14" s="27" t="s">
        <v>23</v>
      </c>
      <c r="D14" s="27"/>
      <c r="E14" s="27"/>
      <c r="F14" s="27"/>
      <c r="G14" s="27"/>
      <c r="H14" s="27"/>
      <c r="I14" s="27"/>
      <c r="J14" s="27"/>
      <c r="K14" s="10"/>
      <c r="L14" s="10"/>
      <c r="M14" s="24"/>
      <c r="N14" s="24"/>
      <c r="O14" s="24"/>
      <c r="P14" s="24"/>
      <c r="Q14" s="25"/>
      <c r="R14" s="25"/>
      <c r="S14" s="25"/>
      <c r="T14" s="26"/>
      <c r="U14" s="26"/>
      <c r="V14" s="26"/>
      <c r="W14" s="26"/>
    </row>
    <row r="15" spans="1:28" s="16" customFormat="1" ht="17.100000000000001" customHeight="1" x14ac:dyDescent="0.3">
      <c r="A15" s="18" t="s">
        <v>24</v>
      </c>
      <c r="B15" s="18"/>
      <c r="C15" s="19">
        <v>1</v>
      </c>
      <c r="D15" s="19"/>
      <c r="E15" s="19"/>
      <c r="F15" s="10"/>
      <c r="G15" s="6"/>
      <c r="H15" s="6"/>
      <c r="I15" s="6"/>
      <c r="J15" s="10"/>
      <c r="K15" s="10"/>
      <c r="L15" s="10"/>
      <c r="M15" s="24"/>
      <c r="N15" s="24"/>
      <c r="O15" s="24"/>
      <c r="P15" s="24"/>
      <c r="Q15" s="25"/>
      <c r="R15" s="25"/>
      <c r="S15" s="25"/>
      <c r="T15" s="26"/>
      <c r="U15" s="26"/>
      <c r="V15" s="26"/>
      <c r="W15" s="26"/>
    </row>
    <row r="16" spans="1:28" s="16" customFormat="1" ht="17.100000000000001" customHeight="1" thickBot="1" x14ac:dyDescent="0.35">
      <c r="A16" s="18" t="s">
        <v>25</v>
      </c>
      <c r="B16" s="18"/>
      <c r="C16" s="28" t="s">
        <v>26</v>
      </c>
      <c r="D16" s="28"/>
      <c r="E16" s="28"/>
      <c r="F16" s="10"/>
      <c r="G16" s="6"/>
      <c r="H16" s="6"/>
      <c r="I16" s="6"/>
      <c r="J16" s="10"/>
      <c r="K16" s="10"/>
      <c r="L16" s="10"/>
      <c r="M16" s="29"/>
      <c r="N16" s="30"/>
      <c r="O16" s="30"/>
      <c r="P16" s="30"/>
      <c r="Q16" s="31">
        <f>Q12+Q13+Q14+Q15</f>
        <v>59</v>
      </c>
      <c r="R16" s="31"/>
      <c r="S16" s="31"/>
      <c r="T16" s="32"/>
      <c r="U16" s="32"/>
      <c r="V16" s="32"/>
      <c r="W16" s="32"/>
    </row>
    <row r="17" spans="1:40" s="16" customFormat="1" ht="17.100000000000001" customHeight="1" thickBot="1" x14ac:dyDescent="0.35">
      <c r="A17" s="18" t="s">
        <v>27</v>
      </c>
      <c r="B17" s="18"/>
      <c r="C17" s="19" t="s">
        <v>28</v>
      </c>
      <c r="D17" s="19"/>
      <c r="E17" s="19"/>
      <c r="F17" s="19"/>
      <c r="G17" s="6"/>
      <c r="H17" s="6"/>
      <c r="I17" s="6"/>
      <c r="J17" s="10"/>
      <c r="K17" s="10"/>
      <c r="L17" s="10"/>
      <c r="M17" s="33" t="s">
        <v>29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40" s="16" customFormat="1" ht="16.5" customHeight="1" thickBot="1" x14ac:dyDescent="0.35">
      <c r="A18" s="34"/>
      <c r="B18" s="34"/>
      <c r="C18" s="15"/>
      <c r="D18" s="15"/>
      <c r="E18" s="15"/>
      <c r="F18" s="17"/>
      <c r="G18" s="17"/>
      <c r="H18" s="17"/>
      <c r="I18" s="17"/>
      <c r="J18" s="35"/>
      <c r="K18" s="35"/>
      <c r="L18" s="35"/>
      <c r="M18" s="35"/>
      <c r="N18" s="36"/>
    </row>
    <row r="19" spans="1:40" ht="15.75" customHeight="1" thickBot="1" x14ac:dyDescent="0.3">
      <c r="A19" s="37" t="s">
        <v>30</v>
      </c>
      <c r="B19" s="38" t="s">
        <v>31</v>
      </c>
      <c r="C19" s="39" t="s">
        <v>32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22" t="s">
        <v>33</v>
      </c>
      <c r="O19" s="22"/>
      <c r="P19" s="22"/>
      <c r="Q19" s="22"/>
      <c r="R19" s="22"/>
      <c r="S19" s="22"/>
      <c r="T19" s="22"/>
      <c r="U19" s="22"/>
      <c r="V19" s="22"/>
      <c r="W19" s="22"/>
      <c r="X19" s="40"/>
      <c r="Y19" s="41"/>
      <c r="Z19" s="17"/>
      <c r="AA19" s="17"/>
      <c r="AB19" s="17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</row>
    <row r="20" spans="1:40" ht="15.75" customHeight="1" thickBot="1" x14ac:dyDescent="0.25">
      <c r="A20" s="37"/>
      <c r="B20" s="38"/>
      <c r="C20" s="43" t="s">
        <v>34</v>
      </c>
      <c r="D20" s="43"/>
      <c r="E20" s="44" t="s">
        <v>35</v>
      </c>
      <c r="F20" s="45" t="s">
        <v>36</v>
      </c>
      <c r="G20" s="45"/>
      <c r="H20" s="45"/>
      <c r="I20" s="45"/>
      <c r="J20" s="45"/>
      <c r="K20" s="45"/>
      <c r="L20" s="45"/>
      <c r="M20" s="45"/>
      <c r="N20" s="43" t="s">
        <v>34</v>
      </c>
      <c r="O20" s="43"/>
      <c r="P20" s="46" t="s">
        <v>35</v>
      </c>
      <c r="Q20" s="47" t="s">
        <v>36</v>
      </c>
      <c r="R20" s="47"/>
      <c r="S20" s="47"/>
      <c r="T20" s="47"/>
      <c r="U20" s="47"/>
      <c r="V20" s="47"/>
      <c r="W20" s="47"/>
      <c r="X20" s="40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spans="1:40" ht="15.75" customHeight="1" thickBot="1" x14ac:dyDescent="0.25">
      <c r="A21" s="37"/>
      <c r="B21" s="38"/>
      <c r="C21" s="43"/>
      <c r="D21" s="43"/>
      <c r="E21" s="44"/>
      <c r="F21" s="48" t="s">
        <v>37</v>
      </c>
      <c r="G21" s="49" t="s">
        <v>38</v>
      </c>
      <c r="H21" s="49"/>
      <c r="I21" s="49"/>
      <c r="J21" s="49"/>
      <c r="K21" s="49"/>
      <c r="L21" s="49"/>
      <c r="M21" s="50" t="s">
        <v>39</v>
      </c>
      <c r="N21" s="43"/>
      <c r="O21" s="43"/>
      <c r="P21" s="46"/>
      <c r="Q21" s="48" t="s">
        <v>37</v>
      </c>
      <c r="R21" s="49" t="s">
        <v>38</v>
      </c>
      <c r="S21" s="49"/>
      <c r="T21" s="49"/>
      <c r="U21" s="49"/>
      <c r="V21" s="49"/>
      <c r="W21" s="51" t="s">
        <v>39</v>
      </c>
      <c r="X21" s="40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 ht="157.5" customHeight="1" thickBot="1" x14ac:dyDescent="0.35">
      <c r="A22" s="37"/>
      <c r="B22" s="38"/>
      <c r="C22" s="52" t="s">
        <v>40</v>
      </c>
      <c r="D22" s="52" t="s">
        <v>41</v>
      </c>
      <c r="E22" s="44"/>
      <c r="F22" s="48"/>
      <c r="G22" s="53" t="s">
        <v>42</v>
      </c>
      <c r="H22" s="53" t="s">
        <v>43</v>
      </c>
      <c r="I22" s="53" t="s">
        <v>44</v>
      </c>
      <c r="J22" s="53" t="s">
        <v>45</v>
      </c>
      <c r="K22" s="53" t="s">
        <v>46</v>
      </c>
      <c r="L22" s="54" t="s">
        <v>47</v>
      </c>
      <c r="M22" s="50"/>
      <c r="N22" s="52" t="s">
        <v>40</v>
      </c>
      <c r="O22" s="52" t="s">
        <v>41</v>
      </c>
      <c r="P22" s="46"/>
      <c r="Q22" s="48"/>
      <c r="R22" s="53" t="s">
        <v>42</v>
      </c>
      <c r="S22" s="53" t="s">
        <v>43</v>
      </c>
      <c r="T22" s="53" t="s">
        <v>44</v>
      </c>
      <c r="U22" s="53" t="s">
        <v>45</v>
      </c>
      <c r="V22" s="54" t="s">
        <v>48</v>
      </c>
      <c r="W22" s="51"/>
      <c r="X22" s="40"/>
      <c r="Y22" s="41"/>
      <c r="Z22" s="55"/>
      <c r="AA22" s="55"/>
      <c r="AB22" s="55"/>
      <c r="AC22" s="55"/>
      <c r="AD22" s="17"/>
      <c r="AE22" s="56"/>
      <c r="AF22" s="56"/>
      <c r="AG22" s="57"/>
      <c r="AH22" s="57"/>
      <c r="AI22" s="57"/>
      <c r="AJ22" s="57"/>
      <c r="AK22" s="41"/>
      <c r="AL22" s="41"/>
      <c r="AM22" s="41"/>
      <c r="AN22" s="41"/>
    </row>
    <row r="23" spans="1:40" ht="15.2" customHeight="1" thickBot="1" x14ac:dyDescent="0.25">
      <c r="A23" s="58" t="s">
        <v>49</v>
      </c>
      <c r="B23" s="59" t="s">
        <v>50</v>
      </c>
      <c r="C23" s="59" t="s">
        <v>51</v>
      </c>
      <c r="D23" s="59" t="s">
        <v>52</v>
      </c>
      <c r="E23" s="59" t="s">
        <v>53</v>
      </c>
      <c r="F23" s="59" t="s">
        <v>54</v>
      </c>
      <c r="G23" s="59" t="s">
        <v>55</v>
      </c>
      <c r="H23" s="59" t="s">
        <v>56</v>
      </c>
      <c r="I23" s="59" t="s">
        <v>57</v>
      </c>
      <c r="J23" s="59" t="s">
        <v>58</v>
      </c>
      <c r="K23" s="59" t="s">
        <v>59</v>
      </c>
      <c r="L23" s="59" t="s">
        <v>60</v>
      </c>
      <c r="M23" s="59" t="s">
        <v>60</v>
      </c>
      <c r="N23" s="59" t="s">
        <v>61</v>
      </c>
      <c r="O23" s="59" t="s">
        <v>62</v>
      </c>
      <c r="P23" s="59" t="s">
        <v>63</v>
      </c>
      <c r="Q23" s="59" t="s">
        <v>64</v>
      </c>
      <c r="R23" s="59" t="s">
        <v>65</v>
      </c>
      <c r="S23" s="59" t="s">
        <v>66</v>
      </c>
      <c r="T23" s="59" t="s">
        <v>67</v>
      </c>
      <c r="U23" s="59" t="s">
        <v>68</v>
      </c>
      <c r="V23" s="59" t="s">
        <v>69</v>
      </c>
      <c r="W23" s="60" t="s">
        <v>70</v>
      </c>
      <c r="Y23" s="4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41"/>
      <c r="AL23" s="41"/>
      <c r="AM23" s="41"/>
      <c r="AN23" s="41"/>
    </row>
    <row r="24" spans="1:40" s="63" customFormat="1" ht="15.2" customHeight="1" x14ac:dyDescent="0.2">
      <c r="A24" s="62" t="s">
        <v>71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40" s="63" customFormat="1" ht="15.2" customHeight="1" x14ac:dyDescent="0.2">
      <c r="A25" s="64" t="s">
        <v>72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</row>
    <row r="26" spans="1:40" s="80" customFormat="1" ht="15.2" customHeight="1" x14ac:dyDescent="0.2">
      <c r="A26" s="65" t="s">
        <v>73</v>
      </c>
      <c r="B26" s="66" t="s">
        <v>74</v>
      </c>
      <c r="C26" s="67" t="s">
        <v>75</v>
      </c>
      <c r="D26" s="68"/>
      <c r="E26" s="69">
        <f t="shared" ref="E26:E32" si="0">F26/30</f>
        <v>3</v>
      </c>
      <c r="F26" s="70">
        <v>90</v>
      </c>
      <c r="G26" s="71">
        <f t="shared" ref="G26:G32" si="1">H26+I26+J26+K26+L26</f>
        <v>12</v>
      </c>
      <c r="H26" s="72">
        <v>2</v>
      </c>
      <c r="I26" s="73">
        <v>2</v>
      </c>
      <c r="J26" s="74">
        <v>4</v>
      </c>
      <c r="K26" s="75">
        <v>4</v>
      </c>
      <c r="L26" s="71"/>
      <c r="M26" s="76">
        <f t="shared" ref="M26:M32" si="2">F26-G26</f>
        <v>78</v>
      </c>
      <c r="N26" s="77"/>
      <c r="O26" s="77"/>
      <c r="P26" s="69">
        <f t="shared" ref="P26:P32" si="3">Q26/30</f>
        <v>0</v>
      </c>
      <c r="Q26" s="78"/>
      <c r="R26" s="78">
        <f t="shared" ref="R26:R32" si="4">S26+T26+U26+V26</f>
        <v>0</v>
      </c>
      <c r="S26" s="78"/>
      <c r="T26" s="78"/>
      <c r="U26" s="78"/>
      <c r="V26" s="78"/>
      <c r="W26" s="79">
        <f t="shared" ref="W26:W32" si="5">Q26-R26</f>
        <v>0</v>
      </c>
    </row>
    <row r="27" spans="1:40" s="80" customFormat="1" ht="33" customHeight="1" x14ac:dyDescent="0.2">
      <c r="A27" s="65" t="s">
        <v>76</v>
      </c>
      <c r="B27" s="81" t="s">
        <v>77</v>
      </c>
      <c r="C27" s="82" t="s">
        <v>78</v>
      </c>
      <c r="D27" s="83"/>
      <c r="E27" s="69">
        <f t="shared" si="0"/>
        <v>3</v>
      </c>
      <c r="F27" s="84">
        <v>90</v>
      </c>
      <c r="G27" s="71">
        <f t="shared" si="1"/>
        <v>12</v>
      </c>
      <c r="H27" s="85">
        <v>4</v>
      </c>
      <c r="I27" s="86">
        <v>2</v>
      </c>
      <c r="J27" s="87">
        <v>6</v>
      </c>
      <c r="K27" s="88"/>
      <c r="L27" s="89"/>
      <c r="M27" s="76">
        <f t="shared" si="2"/>
        <v>78</v>
      </c>
      <c r="N27" s="77"/>
      <c r="O27" s="90"/>
      <c r="P27" s="69">
        <f t="shared" si="3"/>
        <v>0</v>
      </c>
      <c r="Q27" s="91"/>
      <c r="R27" s="91">
        <f t="shared" si="4"/>
        <v>0</v>
      </c>
      <c r="S27" s="91"/>
      <c r="T27" s="91"/>
      <c r="U27" s="91"/>
      <c r="V27" s="78"/>
      <c r="W27" s="79">
        <f t="shared" si="5"/>
        <v>0</v>
      </c>
    </row>
    <row r="28" spans="1:40" s="80" customFormat="1" ht="31.5" x14ac:dyDescent="0.2">
      <c r="A28" s="92" t="s">
        <v>79</v>
      </c>
      <c r="B28" s="93" t="s">
        <v>80</v>
      </c>
      <c r="C28" s="94" t="s">
        <v>78</v>
      </c>
      <c r="D28" s="95"/>
      <c r="E28" s="96">
        <f t="shared" si="0"/>
        <v>3</v>
      </c>
      <c r="F28" s="97">
        <v>90</v>
      </c>
      <c r="G28" s="98">
        <f t="shared" si="1"/>
        <v>10</v>
      </c>
      <c r="H28" s="99">
        <v>2</v>
      </c>
      <c r="I28" s="100"/>
      <c r="J28" s="101"/>
      <c r="K28" s="102">
        <v>8</v>
      </c>
      <c r="L28" s="103"/>
      <c r="M28" s="104">
        <f t="shared" si="2"/>
        <v>80</v>
      </c>
      <c r="N28" s="105" t="s">
        <v>75</v>
      </c>
      <c r="O28" s="106"/>
      <c r="P28" s="96">
        <f t="shared" si="3"/>
        <v>3</v>
      </c>
      <c r="Q28" s="107">
        <v>90</v>
      </c>
      <c r="R28" s="107">
        <f t="shared" si="4"/>
        <v>8</v>
      </c>
      <c r="S28" s="107"/>
      <c r="T28" s="107"/>
      <c r="U28" s="107"/>
      <c r="V28" s="108">
        <v>8</v>
      </c>
      <c r="W28" s="109">
        <f t="shared" si="5"/>
        <v>82</v>
      </c>
    </row>
    <row r="29" spans="1:40" s="80" customFormat="1" ht="47.25" x14ac:dyDescent="0.2">
      <c r="A29" s="92" t="s">
        <v>81</v>
      </c>
      <c r="B29" s="93" t="s">
        <v>82</v>
      </c>
      <c r="C29" s="94" t="s">
        <v>78</v>
      </c>
      <c r="D29" s="95"/>
      <c r="E29" s="96">
        <f t="shared" si="0"/>
        <v>3</v>
      </c>
      <c r="F29" s="97">
        <v>90</v>
      </c>
      <c r="G29" s="98">
        <f t="shared" si="1"/>
        <v>10</v>
      </c>
      <c r="H29" s="99">
        <v>4</v>
      </c>
      <c r="I29" s="100">
        <v>2</v>
      </c>
      <c r="J29" s="101">
        <v>2</v>
      </c>
      <c r="K29" s="102">
        <v>2</v>
      </c>
      <c r="L29" s="103"/>
      <c r="M29" s="104">
        <f t="shared" si="2"/>
        <v>80</v>
      </c>
      <c r="N29" s="105" t="s">
        <v>75</v>
      </c>
      <c r="O29" s="106"/>
      <c r="P29" s="96">
        <f t="shared" si="3"/>
        <v>3</v>
      </c>
      <c r="Q29" s="107">
        <v>90</v>
      </c>
      <c r="R29" s="107">
        <f t="shared" si="4"/>
        <v>10</v>
      </c>
      <c r="S29" s="107"/>
      <c r="T29" s="107">
        <v>6</v>
      </c>
      <c r="U29" s="107">
        <v>2</v>
      </c>
      <c r="V29" s="108">
        <v>2</v>
      </c>
      <c r="W29" s="109">
        <f t="shared" si="5"/>
        <v>80</v>
      </c>
      <c r="X29" s="110"/>
    </row>
    <row r="30" spans="1:40" s="80" customFormat="1" ht="31.5" x14ac:dyDescent="0.2">
      <c r="A30" s="65" t="s">
        <v>83</v>
      </c>
      <c r="B30" s="81" t="s">
        <v>84</v>
      </c>
      <c r="C30" s="82"/>
      <c r="D30" s="83"/>
      <c r="E30" s="69">
        <f t="shared" si="0"/>
        <v>0</v>
      </c>
      <c r="F30" s="84"/>
      <c r="G30" s="71">
        <f t="shared" si="1"/>
        <v>2</v>
      </c>
      <c r="H30" s="85"/>
      <c r="I30" s="86">
        <v>2</v>
      </c>
      <c r="J30" s="87"/>
      <c r="K30" s="88"/>
      <c r="L30" s="89"/>
      <c r="M30" s="111">
        <f t="shared" si="2"/>
        <v>-2</v>
      </c>
      <c r="N30" s="77" t="s">
        <v>78</v>
      </c>
      <c r="O30" s="90"/>
      <c r="P30" s="69">
        <f t="shared" si="3"/>
        <v>3</v>
      </c>
      <c r="Q30" s="91">
        <v>90</v>
      </c>
      <c r="R30" s="91">
        <f t="shared" si="4"/>
        <v>10</v>
      </c>
      <c r="S30" s="91"/>
      <c r="T30" s="91">
        <v>4</v>
      </c>
      <c r="U30" s="91">
        <v>2</v>
      </c>
      <c r="V30" s="78">
        <v>4</v>
      </c>
      <c r="W30" s="79">
        <f>Q30-R30+M30</f>
        <v>78</v>
      </c>
      <c r="X30" s="112"/>
    </row>
    <row r="31" spans="1:40" s="115" customFormat="1" ht="15.75" x14ac:dyDescent="0.2">
      <c r="A31" s="113" t="s">
        <v>85</v>
      </c>
      <c r="B31" s="93" t="s">
        <v>86</v>
      </c>
      <c r="C31" s="94"/>
      <c r="D31" s="95"/>
      <c r="E31" s="96">
        <f t="shared" si="0"/>
        <v>0</v>
      </c>
      <c r="F31" s="97"/>
      <c r="G31" s="98">
        <f t="shared" si="1"/>
        <v>2</v>
      </c>
      <c r="H31" s="99"/>
      <c r="I31" s="100">
        <v>2</v>
      </c>
      <c r="J31" s="101"/>
      <c r="K31" s="102"/>
      <c r="L31" s="103"/>
      <c r="M31" s="114">
        <f t="shared" si="2"/>
        <v>-2</v>
      </c>
      <c r="N31" s="105" t="s">
        <v>75</v>
      </c>
      <c r="O31" s="106"/>
      <c r="P31" s="96">
        <f t="shared" si="3"/>
        <v>3</v>
      </c>
      <c r="Q31" s="107">
        <v>90</v>
      </c>
      <c r="R31" s="107">
        <f t="shared" si="4"/>
        <v>8</v>
      </c>
      <c r="S31" s="107"/>
      <c r="T31" s="107">
        <v>4</v>
      </c>
      <c r="U31" s="107">
        <v>4</v>
      </c>
      <c r="V31" s="108"/>
      <c r="W31" s="109">
        <f>Q31-R31+M31</f>
        <v>80</v>
      </c>
    </row>
    <row r="32" spans="1:40" s="80" customFormat="1" ht="48" customHeight="1" x14ac:dyDescent="0.2">
      <c r="A32" s="116" t="s">
        <v>87</v>
      </c>
      <c r="B32" s="117" t="s">
        <v>88</v>
      </c>
      <c r="C32" s="82"/>
      <c r="D32" s="83"/>
      <c r="E32" s="69">
        <f t="shared" si="0"/>
        <v>0</v>
      </c>
      <c r="F32" s="84"/>
      <c r="G32" s="71">
        <f t="shared" si="1"/>
        <v>0</v>
      </c>
      <c r="H32" s="85"/>
      <c r="I32" s="86"/>
      <c r="J32" s="87"/>
      <c r="K32" s="88"/>
      <c r="L32" s="89"/>
      <c r="M32" s="76">
        <f t="shared" si="2"/>
        <v>0</v>
      </c>
      <c r="N32" s="77"/>
      <c r="O32" s="90"/>
      <c r="P32" s="69">
        <f t="shared" si="3"/>
        <v>0</v>
      </c>
      <c r="Q32" s="91"/>
      <c r="R32" s="91">
        <f t="shared" si="4"/>
        <v>2</v>
      </c>
      <c r="S32" s="91">
        <v>2</v>
      </c>
      <c r="T32" s="91"/>
      <c r="U32" s="91"/>
      <c r="V32" s="78"/>
      <c r="W32" s="118">
        <f t="shared" si="5"/>
        <v>-2</v>
      </c>
    </row>
    <row r="33" spans="1:24" s="80" customFormat="1" ht="15.2" customHeight="1" x14ac:dyDescent="0.2">
      <c r="A33" s="119"/>
      <c r="B33" s="120" t="s">
        <v>89</v>
      </c>
      <c r="C33" s="121"/>
      <c r="D33" s="121"/>
      <c r="E33" s="122">
        <f t="shared" ref="E33:M33" si="6">SUM(E26:E32)</f>
        <v>12</v>
      </c>
      <c r="F33" s="123">
        <f t="shared" si="6"/>
        <v>360</v>
      </c>
      <c r="G33" s="123">
        <f t="shared" si="6"/>
        <v>48</v>
      </c>
      <c r="H33" s="123">
        <f t="shared" si="6"/>
        <v>12</v>
      </c>
      <c r="I33" s="123">
        <f t="shared" si="6"/>
        <v>10</v>
      </c>
      <c r="J33" s="123">
        <f t="shared" si="6"/>
        <v>12</v>
      </c>
      <c r="K33" s="123">
        <f t="shared" si="6"/>
        <v>14</v>
      </c>
      <c r="L33" s="123">
        <f t="shared" si="6"/>
        <v>0</v>
      </c>
      <c r="M33" s="124">
        <f t="shared" si="6"/>
        <v>312</v>
      </c>
      <c r="N33" s="121"/>
      <c r="O33" s="121"/>
      <c r="P33" s="122">
        <f t="shared" ref="P33:W33" si="7">SUM(P26:P32)</f>
        <v>12</v>
      </c>
      <c r="Q33" s="123">
        <f t="shared" si="7"/>
        <v>360</v>
      </c>
      <c r="R33" s="123">
        <f t="shared" si="7"/>
        <v>38</v>
      </c>
      <c r="S33" s="123">
        <f t="shared" si="7"/>
        <v>2</v>
      </c>
      <c r="T33" s="123">
        <f t="shared" si="7"/>
        <v>14</v>
      </c>
      <c r="U33" s="123">
        <f t="shared" si="7"/>
        <v>8</v>
      </c>
      <c r="V33" s="123">
        <f t="shared" si="7"/>
        <v>14</v>
      </c>
      <c r="W33" s="125">
        <f t="shared" si="7"/>
        <v>318</v>
      </c>
    </row>
    <row r="34" spans="1:24" s="63" customFormat="1" ht="15.2" customHeight="1" x14ac:dyDescent="0.2">
      <c r="A34" s="64" t="s">
        <v>90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4" s="115" customFormat="1" ht="48.75" customHeight="1" x14ac:dyDescent="0.2">
      <c r="A35" s="92" t="s">
        <v>91</v>
      </c>
      <c r="B35" s="93" t="s">
        <v>92</v>
      </c>
      <c r="C35" s="126" t="s">
        <v>75</v>
      </c>
      <c r="D35" s="127" t="s">
        <v>93</v>
      </c>
      <c r="E35" s="96">
        <f t="shared" ref="E35:E46" si="8">F35/30</f>
        <v>5</v>
      </c>
      <c r="F35" s="128">
        <v>150</v>
      </c>
      <c r="G35" s="98">
        <f t="shared" ref="G35:G46" si="9">H35+I35+J35+K35+L35</f>
        <v>22</v>
      </c>
      <c r="H35" s="129">
        <v>10</v>
      </c>
      <c r="I35" s="130">
        <v>4</v>
      </c>
      <c r="J35" s="128">
        <v>4</v>
      </c>
      <c r="K35" s="131">
        <v>4</v>
      </c>
      <c r="L35" s="98"/>
      <c r="M35" s="104">
        <f t="shared" ref="M35:M46" si="10">F35-G35</f>
        <v>128</v>
      </c>
      <c r="N35" s="105"/>
      <c r="O35" s="105"/>
      <c r="P35" s="132">
        <f t="shared" ref="P35:P46" si="11">Q35/30</f>
        <v>0</v>
      </c>
      <c r="Q35" s="108"/>
      <c r="R35" s="108">
        <f t="shared" ref="R35:R46" si="12">S35+T35+U35+V35</f>
        <v>0</v>
      </c>
      <c r="S35" s="108"/>
      <c r="T35" s="108"/>
      <c r="U35" s="108"/>
      <c r="V35" s="108"/>
      <c r="W35" s="109">
        <f t="shared" ref="W35:W46" si="13">Q35-R35</f>
        <v>0</v>
      </c>
    </row>
    <row r="36" spans="1:24" s="115" customFormat="1" ht="15.75" x14ac:dyDescent="0.2">
      <c r="A36" s="113" t="s">
        <v>94</v>
      </c>
      <c r="B36" s="133" t="s">
        <v>95</v>
      </c>
      <c r="C36" s="126" t="s">
        <v>78</v>
      </c>
      <c r="D36" s="127"/>
      <c r="E36" s="96">
        <f t="shared" si="8"/>
        <v>3</v>
      </c>
      <c r="F36" s="128">
        <v>90</v>
      </c>
      <c r="G36" s="98">
        <f t="shared" si="9"/>
        <v>10</v>
      </c>
      <c r="H36" s="129">
        <v>4</v>
      </c>
      <c r="I36" s="130">
        <v>2</v>
      </c>
      <c r="J36" s="128">
        <v>4</v>
      </c>
      <c r="K36" s="131"/>
      <c r="L36" s="98"/>
      <c r="M36" s="104">
        <f t="shared" si="10"/>
        <v>80</v>
      </c>
      <c r="N36" s="105"/>
      <c r="O36" s="105"/>
      <c r="P36" s="132">
        <f t="shared" si="11"/>
        <v>0</v>
      </c>
      <c r="Q36" s="108"/>
      <c r="R36" s="108">
        <f t="shared" si="12"/>
        <v>0</v>
      </c>
      <c r="S36" s="108"/>
      <c r="T36" s="108"/>
      <c r="U36" s="108"/>
      <c r="V36" s="108"/>
      <c r="W36" s="109">
        <f t="shared" si="13"/>
        <v>0</v>
      </c>
    </row>
    <row r="37" spans="1:24" s="115" customFormat="1" ht="15.75" x14ac:dyDescent="0.2">
      <c r="A37" s="113" t="s">
        <v>96</v>
      </c>
      <c r="B37" s="93" t="s">
        <v>97</v>
      </c>
      <c r="C37" s="126" t="s">
        <v>75</v>
      </c>
      <c r="D37" s="127"/>
      <c r="E37" s="96">
        <f t="shared" si="8"/>
        <v>4</v>
      </c>
      <c r="F37" s="128">
        <v>120</v>
      </c>
      <c r="G37" s="98">
        <f t="shared" si="9"/>
        <v>16</v>
      </c>
      <c r="H37" s="129">
        <v>4</v>
      </c>
      <c r="I37" s="130">
        <v>4</v>
      </c>
      <c r="J37" s="128"/>
      <c r="K37" s="131">
        <v>8</v>
      </c>
      <c r="L37" s="98"/>
      <c r="M37" s="104">
        <f t="shared" si="10"/>
        <v>104</v>
      </c>
      <c r="N37" s="105"/>
      <c r="O37" s="105"/>
      <c r="P37" s="132">
        <f t="shared" si="11"/>
        <v>0</v>
      </c>
      <c r="Q37" s="108"/>
      <c r="R37" s="108">
        <f t="shared" si="12"/>
        <v>0</v>
      </c>
      <c r="S37" s="108"/>
      <c r="T37" s="108"/>
      <c r="U37" s="108"/>
      <c r="V37" s="108"/>
      <c r="W37" s="109">
        <f t="shared" si="13"/>
        <v>0</v>
      </c>
      <c r="X37" s="134"/>
    </row>
    <row r="38" spans="1:24" s="115" customFormat="1" ht="31.5" outlineLevel="1" x14ac:dyDescent="0.2">
      <c r="A38" s="113" t="s">
        <v>98</v>
      </c>
      <c r="B38" s="93" t="s">
        <v>99</v>
      </c>
      <c r="C38" s="94"/>
      <c r="D38" s="95"/>
      <c r="E38" s="96">
        <f t="shared" si="8"/>
        <v>0</v>
      </c>
      <c r="F38" s="101"/>
      <c r="G38" s="98">
        <f t="shared" si="9"/>
        <v>2</v>
      </c>
      <c r="H38" s="99"/>
      <c r="I38" s="100">
        <v>2</v>
      </c>
      <c r="J38" s="101"/>
      <c r="K38" s="102"/>
      <c r="L38" s="103"/>
      <c r="M38" s="114">
        <f t="shared" si="10"/>
        <v>-2</v>
      </c>
      <c r="N38" s="105" t="s">
        <v>78</v>
      </c>
      <c r="O38" s="106"/>
      <c r="P38" s="132">
        <f t="shared" si="11"/>
        <v>5</v>
      </c>
      <c r="Q38" s="107">
        <v>150</v>
      </c>
      <c r="R38" s="107">
        <f t="shared" si="12"/>
        <v>20</v>
      </c>
      <c r="S38" s="107"/>
      <c r="T38" s="107">
        <v>8</v>
      </c>
      <c r="U38" s="107"/>
      <c r="V38" s="108">
        <v>12</v>
      </c>
      <c r="W38" s="109">
        <f>Q38-R38+M38</f>
        <v>128</v>
      </c>
    </row>
    <row r="39" spans="1:24" s="115" customFormat="1" ht="15.75" outlineLevel="1" x14ac:dyDescent="0.2">
      <c r="A39" s="113" t="s">
        <v>100</v>
      </c>
      <c r="B39" s="133" t="s">
        <v>101</v>
      </c>
      <c r="C39" s="94"/>
      <c r="D39" s="95"/>
      <c r="E39" s="96">
        <f t="shared" si="8"/>
        <v>0</v>
      </c>
      <c r="F39" s="101"/>
      <c r="G39" s="98">
        <f t="shared" si="9"/>
        <v>4</v>
      </c>
      <c r="H39" s="99"/>
      <c r="I39" s="100">
        <v>4</v>
      </c>
      <c r="J39" s="101"/>
      <c r="K39" s="102"/>
      <c r="L39" s="103"/>
      <c r="M39" s="114">
        <f t="shared" si="10"/>
        <v>-4</v>
      </c>
      <c r="N39" s="105" t="s">
        <v>75</v>
      </c>
      <c r="O39" s="106"/>
      <c r="P39" s="132">
        <f t="shared" si="11"/>
        <v>5</v>
      </c>
      <c r="Q39" s="107">
        <v>150</v>
      </c>
      <c r="R39" s="107">
        <f t="shared" si="12"/>
        <v>20</v>
      </c>
      <c r="S39" s="107"/>
      <c r="T39" s="107">
        <v>8</v>
      </c>
      <c r="U39" s="107"/>
      <c r="V39" s="108">
        <v>12</v>
      </c>
      <c r="W39" s="109">
        <f>Q39-R39+M39</f>
        <v>126</v>
      </c>
      <c r="X39" s="134"/>
    </row>
    <row r="40" spans="1:24" s="115" customFormat="1" ht="15.75" outlineLevel="1" x14ac:dyDescent="0.2">
      <c r="A40" s="92" t="s">
        <v>102</v>
      </c>
      <c r="B40" s="93" t="s">
        <v>103</v>
      </c>
      <c r="C40" s="94"/>
      <c r="D40" s="95"/>
      <c r="E40" s="96">
        <f t="shared" si="8"/>
        <v>0</v>
      </c>
      <c r="F40" s="101"/>
      <c r="G40" s="98">
        <f t="shared" si="9"/>
        <v>2</v>
      </c>
      <c r="H40" s="99"/>
      <c r="I40" s="100">
        <v>2</v>
      </c>
      <c r="J40" s="101"/>
      <c r="K40" s="102"/>
      <c r="L40" s="103"/>
      <c r="M40" s="114">
        <f t="shared" si="10"/>
        <v>-2</v>
      </c>
      <c r="N40" s="105" t="s">
        <v>78</v>
      </c>
      <c r="O40" s="106"/>
      <c r="P40" s="132">
        <f t="shared" si="11"/>
        <v>3</v>
      </c>
      <c r="Q40" s="107">
        <v>90</v>
      </c>
      <c r="R40" s="107">
        <f t="shared" si="12"/>
        <v>10</v>
      </c>
      <c r="S40" s="107"/>
      <c r="T40" s="107">
        <v>6</v>
      </c>
      <c r="U40" s="107"/>
      <c r="V40" s="108">
        <v>4</v>
      </c>
      <c r="W40" s="109">
        <f>Q40-R40+M40</f>
        <v>78</v>
      </c>
    </row>
    <row r="41" spans="1:24" s="80" customFormat="1" ht="31.5" outlineLevel="1" x14ac:dyDescent="0.2">
      <c r="A41" s="116" t="s">
        <v>104</v>
      </c>
      <c r="B41" s="81" t="s">
        <v>105</v>
      </c>
      <c r="C41" s="82"/>
      <c r="D41" s="83"/>
      <c r="E41" s="69">
        <f t="shared" si="8"/>
        <v>0</v>
      </c>
      <c r="F41" s="87"/>
      <c r="G41" s="71">
        <f t="shared" si="9"/>
        <v>0</v>
      </c>
      <c r="H41" s="85"/>
      <c r="I41" s="86"/>
      <c r="J41" s="87"/>
      <c r="K41" s="88"/>
      <c r="L41" s="89"/>
      <c r="M41" s="76">
        <f t="shared" si="10"/>
        <v>0</v>
      </c>
      <c r="N41" s="77"/>
      <c r="O41" s="90"/>
      <c r="P41" s="122">
        <f t="shared" si="11"/>
        <v>0</v>
      </c>
      <c r="Q41" s="91"/>
      <c r="R41" s="91">
        <f t="shared" si="12"/>
        <v>2</v>
      </c>
      <c r="S41" s="91">
        <v>2</v>
      </c>
      <c r="T41" s="91"/>
      <c r="U41" s="91"/>
      <c r="V41" s="78"/>
      <c r="W41" s="118">
        <f t="shared" si="13"/>
        <v>-2</v>
      </c>
    </row>
    <row r="42" spans="1:24" s="80" customFormat="1" ht="15.75" outlineLevel="1" x14ac:dyDescent="0.2">
      <c r="A42" s="116" t="s">
        <v>106</v>
      </c>
      <c r="B42" s="117" t="s">
        <v>107</v>
      </c>
      <c r="C42" s="82"/>
      <c r="D42" s="83"/>
      <c r="E42" s="69">
        <f t="shared" si="8"/>
        <v>0</v>
      </c>
      <c r="F42" s="87"/>
      <c r="G42" s="71">
        <f t="shared" si="9"/>
        <v>0</v>
      </c>
      <c r="H42" s="85"/>
      <c r="I42" s="86"/>
      <c r="J42" s="87"/>
      <c r="K42" s="88"/>
      <c r="L42" s="89"/>
      <c r="M42" s="76">
        <f t="shared" si="10"/>
        <v>0</v>
      </c>
      <c r="N42" s="77" t="s">
        <v>108</v>
      </c>
      <c r="O42" s="90"/>
      <c r="P42" s="122">
        <f t="shared" si="11"/>
        <v>3</v>
      </c>
      <c r="Q42" s="91">
        <v>90</v>
      </c>
      <c r="R42" s="91">
        <f t="shared" si="12"/>
        <v>0</v>
      </c>
      <c r="S42" s="91"/>
      <c r="T42" s="91"/>
      <c r="U42" s="91"/>
      <c r="V42" s="78"/>
      <c r="W42" s="79">
        <f t="shared" si="13"/>
        <v>90</v>
      </c>
      <c r="X42" s="110"/>
    </row>
    <row r="43" spans="1:24" s="63" customFormat="1" ht="15.75" hidden="1" outlineLevel="1" x14ac:dyDescent="0.2">
      <c r="A43" s="135"/>
      <c r="B43" s="117"/>
      <c r="C43" s="72"/>
      <c r="D43" s="74"/>
      <c r="E43" s="136">
        <f t="shared" si="8"/>
        <v>0</v>
      </c>
      <c r="F43" s="137"/>
      <c r="G43" s="71">
        <f t="shared" si="9"/>
        <v>0</v>
      </c>
      <c r="H43" s="71"/>
      <c r="I43" s="138"/>
      <c r="J43" s="139"/>
      <c r="K43" s="140"/>
      <c r="L43" s="72"/>
      <c r="M43" s="76">
        <f t="shared" si="10"/>
        <v>0</v>
      </c>
      <c r="N43" s="141"/>
      <c r="O43" s="77"/>
      <c r="P43" s="136">
        <f t="shared" si="11"/>
        <v>0</v>
      </c>
      <c r="Q43" s="138"/>
      <c r="R43" s="78">
        <f t="shared" si="12"/>
        <v>0</v>
      </c>
      <c r="S43" s="70"/>
      <c r="T43" s="138"/>
      <c r="U43" s="142"/>
      <c r="V43" s="78"/>
      <c r="W43" s="79">
        <f t="shared" si="13"/>
        <v>0</v>
      </c>
      <c r="X43" s="80"/>
    </row>
    <row r="44" spans="1:24" s="63" customFormat="1" ht="15.75" hidden="1" outlineLevel="1" x14ac:dyDescent="0.2">
      <c r="A44" s="135"/>
      <c r="B44" s="143"/>
      <c r="C44" s="72"/>
      <c r="D44" s="74"/>
      <c r="E44" s="136">
        <f t="shared" si="8"/>
        <v>0</v>
      </c>
      <c r="F44" s="137"/>
      <c r="G44" s="71">
        <f t="shared" si="9"/>
        <v>0</v>
      </c>
      <c r="H44" s="71"/>
      <c r="I44" s="138"/>
      <c r="J44" s="139"/>
      <c r="K44" s="140"/>
      <c r="L44" s="72"/>
      <c r="M44" s="76">
        <f t="shared" si="10"/>
        <v>0</v>
      </c>
      <c r="N44" s="141"/>
      <c r="O44" s="77"/>
      <c r="P44" s="136">
        <f t="shared" si="11"/>
        <v>0</v>
      </c>
      <c r="Q44" s="138"/>
      <c r="R44" s="78">
        <f t="shared" si="12"/>
        <v>0</v>
      </c>
      <c r="S44" s="70"/>
      <c r="T44" s="138"/>
      <c r="U44" s="142"/>
      <c r="V44" s="78"/>
      <c r="W44" s="79">
        <f t="shared" si="13"/>
        <v>0</v>
      </c>
      <c r="X44" s="80"/>
    </row>
    <row r="45" spans="1:24" s="144" customFormat="1" ht="15.75" hidden="1" outlineLevel="1" x14ac:dyDescent="0.2">
      <c r="A45" s="135"/>
      <c r="B45" s="117"/>
      <c r="C45" s="72"/>
      <c r="D45" s="74"/>
      <c r="E45" s="136">
        <f t="shared" si="8"/>
        <v>0</v>
      </c>
      <c r="F45" s="137"/>
      <c r="G45" s="71">
        <f t="shared" si="9"/>
        <v>0</v>
      </c>
      <c r="H45" s="71"/>
      <c r="I45" s="138"/>
      <c r="J45" s="139"/>
      <c r="K45" s="140"/>
      <c r="L45" s="72"/>
      <c r="M45" s="76">
        <f t="shared" si="10"/>
        <v>0</v>
      </c>
      <c r="N45" s="141"/>
      <c r="O45" s="77"/>
      <c r="P45" s="136">
        <f t="shared" si="11"/>
        <v>0</v>
      </c>
      <c r="Q45" s="138"/>
      <c r="R45" s="78">
        <f t="shared" si="12"/>
        <v>0</v>
      </c>
      <c r="S45" s="70"/>
      <c r="T45" s="138"/>
      <c r="U45" s="142"/>
      <c r="V45" s="78"/>
      <c r="W45" s="79">
        <f t="shared" si="13"/>
        <v>0</v>
      </c>
      <c r="X45" s="80"/>
    </row>
    <row r="46" spans="1:24" s="144" customFormat="1" ht="15.75" hidden="1" outlineLevel="1" x14ac:dyDescent="0.2">
      <c r="A46" s="135"/>
      <c r="B46" s="117"/>
      <c r="C46" s="72"/>
      <c r="D46" s="74"/>
      <c r="E46" s="136">
        <f t="shared" si="8"/>
        <v>0</v>
      </c>
      <c r="F46" s="137"/>
      <c r="G46" s="71">
        <f t="shared" si="9"/>
        <v>0</v>
      </c>
      <c r="H46" s="71"/>
      <c r="I46" s="138"/>
      <c r="J46" s="139"/>
      <c r="K46" s="140"/>
      <c r="L46" s="72"/>
      <c r="M46" s="76">
        <f t="shared" si="10"/>
        <v>0</v>
      </c>
      <c r="N46" s="141"/>
      <c r="O46" s="77"/>
      <c r="P46" s="136">
        <f t="shared" si="11"/>
        <v>0</v>
      </c>
      <c r="Q46" s="138"/>
      <c r="R46" s="78">
        <f t="shared" si="12"/>
        <v>0</v>
      </c>
      <c r="S46" s="70"/>
      <c r="T46" s="138"/>
      <c r="U46" s="142"/>
      <c r="V46" s="78"/>
      <c r="W46" s="79">
        <f t="shared" si="13"/>
        <v>0</v>
      </c>
      <c r="X46" s="80"/>
    </row>
    <row r="47" spans="1:24" s="80" customFormat="1" ht="15.2" customHeight="1" collapsed="1" thickBot="1" x14ac:dyDescent="0.25">
      <c r="A47" s="145"/>
      <c r="B47" s="146" t="s">
        <v>109</v>
      </c>
      <c r="C47" s="147"/>
      <c r="D47" s="147"/>
      <c r="E47" s="148">
        <f t="shared" ref="E47:M47" si="14">SUM(E35:E45)</f>
        <v>12</v>
      </c>
      <c r="F47" s="149">
        <f t="shared" si="14"/>
        <v>360</v>
      </c>
      <c r="G47" s="149">
        <f t="shared" si="14"/>
        <v>56</v>
      </c>
      <c r="H47" s="149">
        <f t="shared" si="14"/>
        <v>18</v>
      </c>
      <c r="I47" s="149">
        <f t="shared" si="14"/>
        <v>18</v>
      </c>
      <c r="J47" s="149">
        <f t="shared" si="14"/>
        <v>8</v>
      </c>
      <c r="K47" s="149">
        <f t="shared" si="14"/>
        <v>12</v>
      </c>
      <c r="L47" s="149">
        <f t="shared" si="14"/>
        <v>0</v>
      </c>
      <c r="M47" s="150">
        <f t="shared" si="14"/>
        <v>304</v>
      </c>
      <c r="N47" s="151"/>
      <c r="O47" s="152"/>
      <c r="P47" s="148">
        <f t="shared" ref="P47:W47" si="15">SUM(P35:P45)</f>
        <v>16</v>
      </c>
      <c r="Q47" s="149">
        <f t="shared" si="15"/>
        <v>480</v>
      </c>
      <c r="R47" s="149">
        <f t="shared" si="15"/>
        <v>52</v>
      </c>
      <c r="S47" s="149">
        <f t="shared" si="15"/>
        <v>2</v>
      </c>
      <c r="T47" s="149">
        <f t="shared" si="15"/>
        <v>22</v>
      </c>
      <c r="U47" s="149">
        <f t="shared" si="15"/>
        <v>0</v>
      </c>
      <c r="V47" s="149">
        <f t="shared" si="15"/>
        <v>28</v>
      </c>
      <c r="W47" s="153">
        <f t="shared" si="15"/>
        <v>420</v>
      </c>
    </row>
    <row r="48" spans="1:24" s="80" customFormat="1" ht="15.2" customHeight="1" thickBot="1" x14ac:dyDescent="0.25">
      <c r="A48" s="154" t="s">
        <v>110</v>
      </c>
      <c r="B48" s="154"/>
      <c r="C48" s="155"/>
      <c r="D48" s="155"/>
      <c r="E48" s="156">
        <f t="shared" ref="E48:M48" si="16">E47+E33</f>
        <v>24</v>
      </c>
      <c r="F48" s="157">
        <f t="shared" si="16"/>
        <v>720</v>
      </c>
      <c r="G48" s="157">
        <f t="shared" si="16"/>
        <v>104</v>
      </c>
      <c r="H48" s="157">
        <f t="shared" si="16"/>
        <v>30</v>
      </c>
      <c r="I48" s="157">
        <f t="shared" si="16"/>
        <v>28</v>
      </c>
      <c r="J48" s="157">
        <f t="shared" si="16"/>
        <v>20</v>
      </c>
      <c r="K48" s="157">
        <f t="shared" si="16"/>
        <v>26</v>
      </c>
      <c r="L48" s="157">
        <f t="shared" si="16"/>
        <v>0</v>
      </c>
      <c r="M48" s="158">
        <f t="shared" si="16"/>
        <v>616</v>
      </c>
      <c r="N48" s="159"/>
      <c r="O48" s="155"/>
      <c r="P48" s="156">
        <f t="shared" ref="P48:W48" si="17">P47+P33</f>
        <v>28</v>
      </c>
      <c r="Q48" s="157">
        <f t="shared" si="17"/>
        <v>840</v>
      </c>
      <c r="R48" s="157">
        <f t="shared" si="17"/>
        <v>90</v>
      </c>
      <c r="S48" s="157">
        <f t="shared" si="17"/>
        <v>4</v>
      </c>
      <c r="T48" s="157">
        <f t="shared" si="17"/>
        <v>36</v>
      </c>
      <c r="U48" s="157">
        <f t="shared" si="17"/>
        <v>8</v>
      </c>
      <c r="V48" s="157">
        <f t="shared" si="17"/>
        <v>42</v>
      </c>
      <c r="W48" s="160">
        <f t="shared" si="17"/>
        <v>738</v>
      </c>
    </row>
    <row r="49" spans="1:32" s="63" customFormat="1" ht="15.2" customHeight="1" x14ac:dyDescent="0.2">
      <c r="A49" s="62" t="s">
        <v>111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80"/>
    </row>
    <row r="50" spans="1:32" s="63" customFormat="1" ht="15.2" customHeight="1" x14ac:dyDescent="0.2">
      <c r="A50" s="64" t="s">
        <v>112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80"/>
    </row>
    <row r="51" spans="1:32" s="115" customFormat="1" ht="15.75" x14ac:dyDescent="0.2">
      <c r="A51" s="113" t="s">
        <v>113</v>
      </c>
      <c r="B51" s="93" t="s">
        <v>114</v>
      </c>
      <c r="C51" s="161" t="s">
        <v>78</v>
      </c>
      <c r="D51" s="127"/>
      <c r="E51" s="162">
        <f>F51/30</f>
        <v>2</v>
      </c>
      <c r="F51" s="163">
        <v>60</v>
      </c>
      <c r="G51" s="98">
        <f>H51+I51+J51+K51+L51</f>
        <v>8</v>
      </c>
      <c r="H51" s="164">
        <v>2</v>
      </c>
      <c r="I51" s="161"/>
      <c r="J51" s="163"/>
      <c r="K51" s="161">
        <v>6</v>
      </c>
      <c r="L51" s="129"/>
      <c r="M51" s="104">
        <f>F51-G51</f>
        <v>52</v>
      </c>
      <c r="N51" s="165" t="s">
        <v>78</v>
      </c>
      <c r="O51" s="105"/>
      <c r="P51" s="162">
        <f>Q51/30</f>
        <v>2</v>
      </c>
      <c r="Q51" s="163">
        <v>60</v>
      </c>
      <c r="R51" s="108">
        <f>S51+T51+U51+V51</f>
        <v>8</v>
      </c>
      <c r="S51" s="161"/>
      <c r="T51" s="163"/>
      <c r="U51" s="166"/>
      <c r="V51" s="108">
        <v>8</v>
      </c>
      <c r="W51" s="109">
        <f>Q51-R51</f>
        <v>52</v>
      </c>
    </row>
    <row r="52" spans="1:32" s="80" customFormat="1" ht="30" customHeight="1" x14ac:dyDescent="0.2">
      <c r="A52" s="113" t="s">
        <v>115</v>
      </c>
      <c r="B52" s="93" t="s">
        <v>116</v>
      </c>
      <c r="C52" s="161" t="s">
        <v>75</v>
      </c>
      <c r="D52" s="127"/>
      <c r="E52" s="162">
        <f>F52/30</f>
        <v>4</v>
      </c>
      <c r="F52" s="163">
        <v>120</v>
      </c>
      <c r="G52" s="98">
        <f>H52+I52+J52+K52+L52</f>
        <v>16</v>
      </c>
      <c r="H52" s="164">
        <v>8</v>
      </c>
      <c r="I52" s="161">
        <v>2</v>
      </c>
      <c r="J52" s="163">
        <v>4</v>
      </c>
      <c r="K52" s="161">
        <v>2</v>
      </c>
      <c r="L52" s="129"/>
      <c r="M52" s="104">
        <f>F52-G52</f>
        <v>104</v>
      </c>
      <c r="N52" s="167"/>
      <c r="O52" s="105"/>
      <c r="P52" s="162">
        <f>Q52/30</f>
        <v>0</v>
      </c>
      <c r="Q52" s="130"/>
      <c r="R52" s="98">
        <f>S52+T52+U52+V52</f>
        <v>0</v>
      </c>
      <c r="S52" s="131"/>
      <c r="T52" s="164"/>
      <c r="U52" s="98"/>
      <c r="V52" s="168"/>
      <c r="W52" s="109">
        <f>Q52-R52</f>
        <v>0</v>
      </c>
    </row>
    <row r="53" spans="1:32" s="80" customFormat="1" ht="15.75" x14ac:dyDescent="0.2">
      <c r="A53" s="116" t="s">
        <v>117</v>
      </c>
      <c r="B53" s="81" t="s">
        <v>118</v>
      </c>
      <c r="C53" s="169"/>
      <c r="D53" s="170"/>
      <c r="E53" s="171"/>
      <c r="F53" s="172"/>
      <c r="G53" s="173"/>
      <c r="H53" s="174"/>
      <c r="I53" s="169"/>
      <c r="J53" s="172"/>
      <c r="K53" s="169"/>
      <c r="L53" s="175"/>
      <c r="M53" s="176"/>
      <c r="N53" s="177"/>
      <c r="O53" s="178"/>
      <c r="P53" s="136">
        <f>Q53/30</f>
        <v>0</v>
      </c>
      <c r="Q53" s="179"/>
      <c r="R53" s="71">
        <f>S53+T53+U53+V53</f>
        <v>2</v>
      </c>
      <c r="S53" s="180">
        <v>2</v>
      </c>
      <c r="T53" s="174"/>
      <c r="U53" s="173"/>
      <c r="V53" s="181"/>
      <c r="W53" s="118">
        <f>Q53-R53</f>
        <v>-2</v>
      </c>
      <c r="X53" s="110"/>
    </row>
    <row r="54" spans="1:32" s="80" customFormat="1" ht="15.2" customHeight="1" thickBot="1" x14ac:dyDescent="0.25">
      <c r="A54" s="145"/>
      <c r="B54" s="146" t="s">
        <v>119</v>
      </c>
      <c r="C54" s="147"/>
      <c r="D54" s="147"/>
      <c r="E54" s="148">
        <f t="shared" ref="E54:M54" si="18">SUM(E51:E53)</f>
        <v>6</v>
      </c>
      <c r="F54" s="149">
        <f t="shared" si="18"/>
        <v>180</v>
      </c>
      <c r="G54" s="149">
        <f t="shared" si="18"/>
        <v>24</v>
      </c>
      <c r="H54" s="149">
        <f t="shared" si="18"/>
        <v>10</v>
      </c>
      <c r="I54" s="149">
        <f t="shared" si="18"/>
        <v>2</v>
      </c>
      <c r="J54" s="149">
        <f t="shared" si="18"/>
        <v>4</v>
      </c>
      <c r="K54" s="149">
        <f t="shared" si="18"/>
        <v>8</v>
      </c>
      <c r="L54" s="149">
        <f t="shared" si="18"/>
        <v>0</v>
      </c>
      <c r="M54" s="150">
        <f t="shared" si="18"/>
        <v>156</v>
      </c>
      <c r="N54" s="151"/>
      <c r="O54" s="152"/>
      <c r="P54" s="148">
        <f t="shared" ref="P54:W54" si="19">SUM(P51:P53)</f>
        <v>2</v>
      </c>
      <c r="Q54" s="149">
        <f t="shared" si="19"/>
        <v>60</v>
      </c>
      <c r="R54" s="149">
        <f t="shared" si="19"/>
        <v>10</v>
      </c>
      <c r="S54" s="149">
        <f t="shared" si="19"/>
        <v>2</v>
      </c>
      <c r="T54" s="149">
        <f t="shared" si="19"/>
        <v>0</v>
      </c>
      <c r="U54" s="149">
        <f t="shared" si="19"/>
        <v>0</v>
      </c>
      <c r="V54" s="149">
        <f t="shared" si="19"/>
        <v>8</v>
      </c>
      <c r="W54" s="153">
        <f t="shared" si="19"/>
        <v>50</v>
      </c>
    </row>
    <row r="55" spans="1:32" ht="15.2" customHeight="1" thickBot="1" x14ac:dyDescent="0.25">
      <c r="A55" s="58" t="s">
        <v>49</v>
      </c>
      <c r="B55" s="59" t="s">
        <v>50</v>
      </c>
      <c r="C55" s="59" t="s">
        <v>51</v>
      </c>
      <c r="D55" s="59" t="s">
        <v>52</v>
      </c>
      <c r="E55" s="59" t="s">
        <v>53</v>
      </c>
      <c r="F55" s="59" t="s">
        <v>54</v>
      </c>
      <c r="G55" s="59" t="s">
        <v>55</v>
      </c>
      <c r="H55" s="59" t="s">
        <v>56</v>
      </c>
      <c r="I55" s="59" t="s">
        <v>57</v>
      </c>
      <c r="J55" s="59" t="s">
        <v>58</v>
      </c>
      <c r="K55" s="59" t="s">
        <v>59</v>
      </c>
      <c r="L55" s="59" t="s">
        <v>60</v>
      </c>
      <c r="M55" s="59" t="s">
        <v>60</v>
      </c>
      <c r="N55" s="59" t="s">
        <v>61</v>
      </c>
      <c r="O55" s="59" t="s">
        <v>62</v>
      </c>
      <c r="P55" s="59" t="s">
        <v>63</v>
      </c>
      <c r="Q55" s="59" t="s">
        <v>64</v>
      </c>
      <c r="R55" s="59" t="s">
        <v>65</v>
      </c>
      <c r="S55" s="59" t="s">
        <v>66</v>
      </c>
      <c r="T55" s="59" t="s">
        <v>67</v>
      </c>
      <c r="U55" s="59" t="s">
        <v>68</v>
      </c>
      <c r="V55" s="59" t="s">
        <v>69</v>
      </c>
      <c r="W55" s="60" t="s">
        <v>70</v>
      </c>
      <c r="X55" s="80"/>
      <c r="Y55" s="80"/>
      <c r="Z55" s="80"/>
      <c r="AA55" s="80"/>
      <c r="AB55" s="80"/>
      <c r="AC55" s="80"/>
      <c r="AD55" s="80"/>
      <c r="AE55" s="80"/>
      <c r="AF55" s="80"/>
    </row>
    <row r="56" spans="1:32" s="183" customFormat="1" ht="15.2" customHeight="1" x14ac:dyDescent="0.2">
      <c r="A56" s="182" t="s">
        <v>120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80"/>
      <c r="Y56" s="80"/>
      <c r="Z56" s="80"/>
      <c r="AA56" s="80"/>
      <c r="AB56" s="80"/>
      <c r="AC56" s="80"/>
      <c r="AD56" s="80"/>
      <c r="AE56" s="80"/>
      <c r="AF56" s="80"/>
    </row>
    <row r="57" spans="1:32" s="63" customFormat="1" ht="15.2" hidden="1" customHeight="1" outlineLevel="1" x14ac:dyDescent="0.2">
      <c r="A57" s="184" t="s">
        <v>121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80"/>
      <c r="Y57" s="80"/>
      <c r="Z57" s="80"/>
      <c r="AA57" s="80"/>
      <c r="AB57" s="80"/>
      <c r="AC57" s="80"/>
      <c r="AD57" s="80"/>
      <c r="AE57" s="80"/>
      <c r="AF57" s="80"/>
    </row>
    <row r="58" spans="1:32" s="80" customFormat="1" ht="63" hidden="1" outlineLevel="1" x14ac:dyDescent="0.2">
      <c r="A58" s="185" t="s">
        <v>122</v>
      </c>
      <c r="B58" s="186" t="s">
        <v>123</v>
      </c>
      <c r="C58" s="70"/>
      <c r="D58" s="68"/>
      <c r="E58" s="136">
        <f>F58/36</f>
        <v>0</v>
      </c>
      <c r="F58" s="138"/>
      <c r="G58" s="75">
        <f>I58+J58+K58+L58</f>
        <v>0</v>
      </c>
      <c r="H58" s="187"/>
      <c r="I58" s="70"/>
      <c r="J58" s="138"/>
      <c r="K58" s="70"/>
      <c r="L58" s="72"/>
      <c r="M58" s="76">
        <f>F58-G58</f>
        <v>0</v>
      </c>
      <c r="N58" s="188"/>
      <c r="O58" s="77"/>
      <c r="P58" s="69">
        <f>Q58/30</f>
        <v>0</v>
      </c>
      <c r="Q58" s="73"/>
      <c r="R58" s="71">
        <f>S58+T58+U58+V58</f>
        <v>2</v>
      </c>
      <c r="S58" s="75">
        <v>2</v>
      </c>
      <c r="T58" s="187"/>
      <c r="U58" s="71"/>
      <c r="V58" s="189"/>
      <c r="W58" s="118">
        <f>Q58-R58</f>
        <v>-2</v>
      </c>
      <c r="X58" s="80" t="s">
        <v>124</v>
      </c>
    </row>
    <row r="59" spans="1:32" s="80" customFormat="1" ht="15.75" hidden="1" outlineLevel="1" x14ac:dyDescent="0.2">
      <c r="A59" s="185" t="s">
        <v>125</v>
      </c>
      <c r="B59" s="190" t="s">
        <v>126</v>
      </c>
      <c r="C59" s="70"/>
      <c r="D59" s="68"/>
      <c r="E59" s="69">
        <f>F59/30</f>
        <v>0</v>
      </c>
      <c r="F59" s="138"/>
      <c r="G59" s="75">
        <f>I59+J59+K59+L59</f>
        <v>0</v>
      </c>
      <c r="H59" s="187"/>
      <c r="I59" s="70"/>
      <c r="J59" s="138"/>
      <c r="K59" s="70"/>
      <c r="L59" s="72"/>
      <c r="M59" s="76">
        <f>F59-G59</f>
        <v>0</v>
      </c>
      <c r="N59" s="188"/>
      <c r="O59" s="77"/>
      <c r="P59" s="69">
        <f>Q59/30</f>
        <v>0</v>
      </c>
      <c r="Q59" s="73"/>
      <c r="R59" s="71">
        <f>S59+T59+U59+V59</f>
        <v>2</v>
      </c>
      <c r="S59" s="75">
        <v>2</v>
      </c>
      <c r="T59" s="187"/>
      <c r="U59" s="71"/>
      <c r="V59" s="189"/>
      <c r="W59" s="118">
        <f>Q59-R59</f>
        <v>-2</v>
      </c>
      <c r="X59" s="80" t="s">
        <v>124</v>
      </c>
    </row>
    <row r="60" spans="1:32" s="80" customFormat="1" ht="31.5" hidden="1" outlineLevel="1" x14ac:dyDescent="0.2">
      <c r="A60" s="185" t="s">
        <v>127</v>
      </c>
      <c r="B60" s="186" t="s">
        <v>128</v>
      </c>
      <c r="C60" s="70"/>
      <c r="D60" s="68"/>
      <c r="E60" s="69">
        <f>F60/30</f>
        <v>0</v>
      </c>
      <c r="F60" s="138"/>
      <c r="G60" s="75">
        <f>I60+J60+K60+L60</f>
        <v>0</v>
      </c>
      <c r="H60" s="187"/>
      <c r="I60" s="70"/>
      <c r="J60" s="138"/>
      <c r="K60" s="70"/>
      <c r="L60" s="72"/>
      <c r="M60" s="76">
        <f>F60-G60</f>
        <v>0</v>
      </c>
      <c r="N60" s="188"/>
      <c r="O60" s="77"/>
      <c r="P60" s="69">
        <f>Q60/30</f>
        <v>0</v>
      </c>
      <c r="Q60" s="73"/>
      <c r="R60" s="71">
        <f>S60+T60+U60+V60</f>
        <v>2</v>
      </c>
      <c r="S60" s="75">
        <v>2</v>
      </c>
      <c r="T60" s="187"/>
      <c r="U60" s="71"/>
      <c r="V60" s="189"/>
      <c r="W60" s="118">
        <f>Q60-R60</f>
        <v>-2</v>
      </c>
      <c r="X60" s="110" t="s">
        <v>129</v>
      </c>
    </row>
    <row r="61" spans="1:32" s="80" customFormat="1" ht="78.75" hidden="1" outlineLevel="1" x14ac:dyDescent="0.2">
      <c r="A61" s="185" t="s">
        <v>130</v>
      </c>
      <c r="B61" s="186" t="s">
        <v>131</v>
      </c>
      <c r="C61" s="70"/>
      <c r="D61" s="68"/>
      <c r="E61" s="69">
        <f>F61/30</f>
        <v>0</v>
      </c>
      <c r="F61" s="138"/>
      <c r="G61" s="75">
        <f>I61+J61+K61+L61</f>
        <v>0</v>
      </c>
      <c r="H61" s="187"/>
      <c r="I61" s="70"/>
      <c r="J61" s="138"/>
      <c r="K61" s="70"/>
      <c r="L61" s="72"/>
      <c r="M61" s="76">
        <f>F61-G61</f>
        <v>0</v>
      </c>
      <c r="N61" s="188"/>
      <c r="O61" s="77"/>
      <c r="P61" s="69">
        <f>Q61/30</f>
        <v>0</v>
      </c>
      <c r="Q61" s="73"/>
      <c r="R61" s="71">
        <f>S61+T61+U61+V61</f>
        <v>2</v>
      </c>
      <c r="S61" s="75">
        <v>2</v>
      </c>
      <c r="T61" s="187"/>
      <c r="U61" s="71"/>
      <c r="V61" s="189"/>
      <c r="W61" s="118">
        <f>Q61-R61</f>
        <v>-2</v>
      </c>
      <c r="X61" s="80" t="s">
        <v>124</v>
      </c>
    </row>
    <row r="62" spans="1:32" s="80" customFormat="1" ht="47.25" hidden="1" outlineLevel="1" x14ac:dyDescent="0.2">
      <c r="A62" s="185" t="s">
        <v>132</v>
      </c>
      <c r="B62" s="186" t="s">
        <v>133</v>
      </c>
      <c r="C62" s="70"/>
      <c r="D62" s="68"/>
      <c r="E62" s="69">
        <f>F62/30</f>
        <v>0</v>
      </c>
      <c r="F62" s="138"/>
      <c r="G62" s="75">
        <f>I62+J62+K62+L62</f>
        <v>0</v>
      </c>
      <c r="H62" s="187"/>
      <c r="I62" s="70"/>
      <c r="J62" s="138"/>
      <c r="K62" s="70"/>
      <c r="L62" s="72"/>
      <c r="M62" s="76">
        <f>F62-G62</f>
        <v>0</v>
      </c>
      <c r="N62" s="188"/>
      <c r="O62" s="77"/>
      <c r="P62" s="69">
        <f>Q62/30</f>
        <v>0</v>
      </c>
      <c r="Q62" s="73"/>
      <c r="R62" s="71">
        <f>S62+T62+U62+V62</f>
        <v>2</v>
      </c>
      <c r="S62" s="75">
        <v>2</v>
      </c>
      <c r="T62" s="187"/>
      <c r="U62" s="71"/>
      <c r="V62" s="189"/>
      <c r="W62" s="118">
        <f>Q62-R62</f>
        <v>-2</v>
      </c>
      <c r="X62" s="80" t="s">
        <v>124</v>
      </c>
    </row>
    <row r="63" spans="1:32" s="80" customFormat="1" ht="16.5" hidden="1" outlineLevel="1" thickBot="1" x14ac:dyDescent="0.25">
      <c r="A63" s="145"/>
      <c r="B63" s="146" t="s">
        <v>134</v>
      </c>
      <c r="C63" s="191"/>
      <c r="D63" s="147"/>
      <c r="E63" s="148">
        <f>SUM(E58:E62)</f>
        <v>0</v>
      </c>
      <c r="F63" s="149">
        <f>SUM(F58:F62)</f>
        <v>0</v>
      </c>
      <c r="G63" s="149">
        <f>SUM(G58:G62)</f>
        <v>0</v>
      </c>
      <c r="H63" s="149"/>
      <c r="I63" s="149">
        <f>SUM(I58:I62)</f>
        <v>0</v>
      </c>
      <c r="J63" s="149">
        <f>SUM(J58:J62)</f>
        <v>0</v>
      </c>
      <c r="K63" s="149">
        <f>SUM(K58:K62)</f>
        <v>0</v>
      </c>
      <c r="L63" s="149">
        <f>SUM(L58:L62)</f>
        <v>0</v>
      </c>
      <c r="M63" s="150">
        <f>SUM(M58:M62)</f>
        <v>0</v>
      </c>
      <c r="N63" s="191"/>
      <c r="O63" s="147"/>
      <c r="P63" s="148">
        <f t="shared" ref="P63:W63" si="20">SUM(P58:P62)</f>
        <v>0</v>
      </c>
      <c r="Q63" s="149">
        <f t="shared" si="20"/>
        <v>0</v>
      </c>
      <c r="R63" s="149">
        <f t="shared" si="20"/>
        <v>10</v>
      </c>
      <c r="S63" s="149">
        <f t="shared" si="20"/>
        <v>10</v>
      </c>
      <c r="T63" s="149">
        <f t="shared" si="20"/>
        <v>0</v>
      </c>
      <c r="U63" s="149">
        <f t="shared" si="20"/>
        <v>0</v>
      </c>
      <c r="V63" s="149">
        <f t="shared" si="20"/>
        <v>0</v>
      </c>
      <c r="W63" s="192">
        <f t="shared" si="20"/>
        <v>-10</v>
      </c>
    </row>
    <row r="64" spans="1:32" s="80" customFormat="1" ht="15.75" collapsed="1" x14ac:dyDescent="0.2">
      <c r="A64" s="64" t="s">
        <v>135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</row>
    <row r="65" spans="1:24" s="80" customFormat="1" ht="31.5" x14ac:dyDescent="0.2">
      <c r="A65" s="116" t="s">
        <v>136</v>
      </c>
      <c r="B65" s="193" t="s">
        <v>137</v>
      </c>
      <c r="C65" s="70"/>
      <c r="D65" s="68"/>
      <c r="E65" s="136">
        <f>F65/36</f>
        <v>0</v>
      </c>
      <c r="F65" s="138"/>
      <c r="G65" s="75">
        <f>I65+J65+K65+L65</f>
        <v>0</v>
      </c>
      <c r="H65" s="187"/>
      <c r="I65" s="70"/>
      <c r="J65" s="138"/>
      <c r="K65" s="70"/>
      <c r="L65" s="72"/>
      <c r="M65" s="76">
        <f>F65-G65</f>
        <v>0</v>
      </c>
      <c r="N65" s="188"/>
      <c r="O65" s="77"/>
      <c r="P65" s="69">
        <f>Q65/30</f>
        <v>0</v>
      </c>
      <c r="Q65" s="73"/>
      <c r="R65" s="71">
        <f>S65+T65+U65+V65</f>
        <v>2</v>
      </c>
      <c r="S65" s="75">
        <v>2</v>
      </c>
      <c r="T65" s="187"/>
      <c r="U65" s="71"/>
      <c r="V65" s="189"/>
      <c r="W65" s="118">
        <f>Q65-R65</f>
        <v>-2</v>
      </c>
    </row>
    <row r="66" spans="1:24" s="80" customFormat="1" ht="47.25" x14ac:dyDescent="0.2">
      <c r="A66" s="116" t="s">
        <v>138</v>
      </c>
      <c r="B66" s="193" t="s">
        <v>139</v>
      </c>
      <c r="C66" s="70"/>
      <c r="D66" s="68"/>
      <c r="E66" s="69">
        <f>F66/30</f>
        <v>0</v>
      </c>
      <c r="F66" s="138"/>
      <c r="G66" s="75">
        <f>I66+J66+K66+L66</f>
        <v>0</v>
      </c>
      <c r="H66" s="187"/>
      <c r="I66" s="70"/>
      <c r="J66" s="138"/>
      <c r="K66" s="70"/>
      <c r="L66" s="72"/>
      <c r="M66" s="76">
        <f>F66-G66</f>
        <v>0</v>
      </c>
      <c r="N66" s="188"/>
      <c r="O66" s="77"/>
      <c r="P66" s="69">
        <f>Q66/30</f>
        <v>0</v>
      </c>
      <c r="Q66" s="73"/>
      <c r="R66" s="71">
        <f>S66+T66+U66+V66</f>
        <v>2</v>
      </c>
      <c r="S66" s="75">
        <v>2</v>
      </c>
      <c r="T66" s="187"/>
      <c r="U66" s="71"/>
      <c r="V66" s="189"/>
      <c r="W66" s="118">
        <f>Q66-R66</f>
        <v>-2</v>
      </c>
    </row>
    <row r="67" spans="1:24" s="80" customFormat="1" ht="31.5" x14ac:dyDescent="0.2">
      <c r="A67" s="116" t="s">
        <v>140</v>
      </c>
      <c r="B67" s="194" t="s">
        <v>141</v>
      </c>
      <c r="C67" s="70"/>
      <c r="D67" s="68"/>
      <c r="E67" s="69">
        <f>F67/30</f>
        <v>0</v>
      </c>
      <c r="F67" s="138"/>
      <c r="G67" s="75">
        <f>I67+J67+K67+L67</f>
        <v>0</v>
      </c>
      <c r="H67" s="187"/>
      <c r="I67" s="70"/>
      <c r="J67" s="138"/>
      <c r="K67" s="70"/>
      <c r="L67" s="72"/>
      <c r="M67" s="76">
        <f>F67-G67</f>
        <v>0</v>
      </c>
      <c r="N67" s="188"/>
      <c r="O67" s="77"/>
      <c r="P67" s="69">
        <f>Q67/30</f>
        <v>0</v>
      </c>
      <c r="Q67" s="73"/>
      <c r="R67" s="71">
        <f>S67+T67+U67+V67</f>
        <v>2</v>
      </c>
      <c r="S67" s="75">
        <v>2</v>
      </c>
      <c r="T67" s="187"/>
      <c r="U67" s="71"/>
      <c r="V67" s="189"/>
      <c r="W67" s="118">
        <f>Q67-R67</f>
        <v>-2</v>
      </c>
      <c r="X67" s="110"/>
    </row>
    <row r="68" spans="1:24" s="80" customFormat="1" ht="63" x14ac:dyDescent="0.2">
      <c r="A68" s="116" t="s">
        <v>142</v>
      </c>
      <c r="B68" s="195" t="s">
        <v>143</v>
      </c>
      <c r="C68" s="70"/>
      <c r="D68" s="68"/>
      <c r="E68" s="69">
        <f>F68/30</f>
        <v>0</v>
      </c>
      <c r="F68" s="138"/>
      <c r="G68" s="75">
        <f>I68+J68+K68+L68</f>
        <v>0</v>
      </c>
      <c r="H68" s="187"/>
      <c r="I68" s="70"/>
      <c r="J68" s="138"/>
      <c r="K68" s="70"/>
      <c r="L68" s="72"/>
      <c r="M68" s="76">
        <f>F68-G68</f>
        <v>0</v>
      </c>
      <c r="N68" s="188"/>
      <c r="O68" s="77"/>
      <c r="P68" s="69">
        <f>Q68/30</f>
        <v>0</v>
      </c>
      <c r="Q68" s="73"/>
      <c r="R68" s="71">
        <f>S68+T68+U68+V68</f>
        <v>2</v>
      </c>
      <c r="S68" s="75">
        <v>2</v>
      </c>
      <c r="T68" s="187"/>
      <c r="U68" s="71"/>
      <c r="V68" s="189"/>
      <c r="W68" s="118">
        <f>Q68-R68</f>
        <v>-2</v>
      </c>
    </row>
    <row r="69" spans="1:24" s="80" customFormat="1" ht="31.5" x14ac:dyDescent="0.2">
      <c r="A69" s="116" t="s">
        <v>144</v>
      </c>
      <c r="B69" s="194" t="s">
        <v>145</v>
      </c>
      <c r="C69" s="70"/>
      <c r="D69" s="68"/>
      <c r="E69" s="69">
        <f>F69/30</f>
        <v>0</v>
      </c>
      <c r="F69" s="138"/>
      <c r="G69" s="75">
        <f>I69+J69+K69+L69</f>
        <v>0</v>
      </c>
      <c r="H69" s="187"/>
      <c r="I69" s="70"/>
      <c r="J69" s="138"/>
      <c r="K69" s="70"/>
      <c r="L69" s="72"/>
      <c r="M69" s="76">
        <f>F69-G69</f>
        <v>0</v>
      </c>
      <c r="N69" s="188"/>
      <c r="O69" s="77"/>
      <c r="P69" s="69">
        <f>Q69/30</f>
        <v>0</v>
      </c>
      <c r="Q69" s="73"/>
      <c r="R69" s="71">
        <f>S69+T69+U69+V69</f>
        <v>2</v>
      </c>
      <c r="S69" s="75">
        <v>2</v>
      </c>
      <c r="T69" s="187"/>
      <c r="U69" s="71"/>
      <c r="V69" s="189"/>
      <c r="W69" s="118">
        <f>Q69-R69</f>
        <v>-2</v>
      </c>
    </row>
    <row r="70" spans="1:24" s="80" customFormat="1" ht="16.5" thickBot="1" x14ac:dyDescent="0.25">
      <c r="A70" s="145"/>
      <c r="B70" s="146" t="s">
        <v>134</v>
      </c>
      <c r="C70" s="196"/>
      <c r="D70" s="147"/>
      <c r="E70" s="148">
        <f>SUM(E65:E69)</f>
        <v>0</v>
      </c>
      <c r="F70" s="149">
        <f>SUM(F65:F69)</f>
        <v>0</v>
      </c>
      <c r="G70" s="149">
        <f>SUM(G65:G69)</f>
        <v>0</v>
      </c>
      <c r="H70" s="149"/>
      <c r="I70" s="149">
        <f>SUM(I65:I69)</f>
        <v>0</v>
      </c>
      <c r="J70" s="149">
        <f>SUM(J65:J69)</f>
        <v>0</v>
      </c>
      <c r="K70" s="149">
        <f>SUM(K65:K69)</f>
        <v>0</v>
      </c>
      <c r="L70" s="149">
        <f>SUM(L65:L69)</f>
        <v>0</v>
      </c>
      <c r="M70" s="150">
        <f>SUM(M65:M69)</f>
        <v>0</v>
      </c>
      <c r="N70" s="191"/>
      <c r="O70" s="147"/>
      <c r="P70" s="148">
        <f t="shared" ref="P70:W70" si="21">SUM(P65:P69)</f>
        <v>0</v>
      </c>
      <c r="Q70" s="149">
        <f t="shared" si="21"/>
        <v>0</v>
      </c>
      <c r="R70" s="149">
        <f t="shared" si="21"/>
        <v>10</v>
      </c>
      <c r="S70" s="149">
        <f t="shared" si="21"/>
        <v>10</v>
      </c>
      <c r="T70" s="149">
        <f t="shared" si="21"/>
        <v>0</v>
      </c>
      <c r="U70" s="149">
        <f t="shared" si="21"/>
        <v>0</v>
      </c>
      <c r="V70" s="149">
        <f t="shared" si="21"/>
        <v>0</v>
      </c>
      <c r="W70" s="192">
        <f t="shared" si="21"/>
        <v>-10</v>
      </c>
    </row>
    <row r="71" spans="1:24" s="80" customFormat="1" ht="16.5" customHeight="1" thickBot="1" x14ac:dyDescent="0.25">
      <c r="A71" s="154" t="s">
        <v>146</v>
      </c>
      <c r="B71" s="154"/>
      <c r="C71" s="197"/>
      <c r="D71" s="197"/>
      <c r="E71" s="156">
        <f t="shared" ref="E71:M71" si="22">E54+E63</f>
        <v>6</v>
      </c>
      <c r="F71" s="157">
        <f t="shared" si="22"/>
        <v>180</v>
      </c>
      <c r="G71" s="157">
        <f t="shared" si="22"/>
        <v>24</v>
      </c>
      <c r="H71" s="157">
        <f t="shared" si="22"/>
        <v>10</v>
      </c>
      <c r="I71" s="157">
        <f t="shared" si="22"/>
        <v>2</v>
      </c>
      <c r="J71" s="157">
        <f t="shared" si="22"/>
        <v>4</v>
      </c>
      <c r="K71" s="157">
        <f t="shared" si="22"/>
        <v>8</v>
      </c>
      <c r="L71" s="157">
        <f t="shared" si="22"/>
        <v>0</v>
      </c>
      <c r="M71" s="158">
        <f t="shared" si="22"/>
        <v>156</v>
      </c>
      <c r="N71" s="198"/>
      <c r="O71" s="197"/>
      <c r="P71" s="156">
        <f t="shared" ref="P71:W71" si="23">P54+P63</f>
        <v>2</v>
      </c>
      <c r="Q71" s="157">
        <f t="shared" si="23"/>
        <v>60</v>
      </c>
      <c r="R71" s="157">
        <f t="shared" si="23"/>
        <v>20</v>
      </c>
      <c r="S71" s="157">
        <f t="shared" si="23"/>
        <v>12</v>
      </c>
      <c r="T71" s="157">
        <f t="shared" si="23"/>
        <v>0</v>
      </c>
      <c r="U71" s="157">
        <f t="shared" si="23"/>
        <v>0</v>
      </c>
      <c r="V71" s="157">
        <f t="shared" si="23"/>
        <v>8</v>
      </c>
      <c r="W71" s="160">
        <f t="shared" si="23"/>
        <v>40</v>
      </c>
    </row>
    <row r="72" spans="1:24" s="199" customFormat="1" ht="16.5" customHeight="1" thickBot="1" x14ac:dyDescent="0.25">
      <c r="A72" s="154" t="s">
        <v>147</v>
      </c>
      <c r="B72" s="154"/>
      <c r="C72" s="197"/>
      <c r="D72" s="197"/>
      <c r="E72" s="156">
        <f t="shared" ref="E72:M72" si="24">E48+E71</f>
        <v>30</v>
      </c>
      <c r="F72" s="157">
        <f t="shared" si="24"/>
        <v>900</v>
      </c>
      <c r="G72" s="157">
        <f t="shared" si="24"/>
        <v>128</v>
      </c>
      <c r="H72" s="157">
        <f t="shared" si="24"/>
        <v>40</v>
      </c>
      <c r="I72" s="157">
        <f t="shared" si="24"/>
        <v>30</v>
      </c>
      <c r="J72" s="157">
        <f t="shared" si="24"/>
        <v>24</v>
      </c>
      <c r="K72" s="157">
        <f t="shared" si="24"/>
        <v>34</v>
      </c>
      <c r="L72" s="157">
        <f t="shared" si="24"/>
        <v>0</v>
      </c>
      <c r="M72" s="158">
        <f t="shared" si="24"/>
        <v>772</v>
      </c>
      <c r="N72" s="198"/>
      <c r="O72" s="197"/>
      <c r="P72" s="156">
        <f t="shared" ref="P72:W72" si="25">P48+P71</f>
        <v>30</v>
      </c>
      <c r="Q72" s="157">
        <f t="shared" si="25"/>
        <v>900</v>
      </c>
      <c r="R72" s="157">
        <f t="shared" si="25"/>
        <v>110</v>
      </c>
      <c r="S72" s="157">
        <f t="shared" si="25"/>
        <v>16</v>
      </c>
      <c r="T72" s="157">
        <f t="shared" si="25"/>
        <v>36</v>
      </c>
      <c r="U72" s="157">
        <f t="shared" si="25"/>
        <v>8</v>
      </c>
      <c r="V72" s="157">
        <f t="shared" si="25"/>
        <v>50</v>
      </c>
      <c r="W72" s="160">
        <f t="shared" si="25"/>
        <v>778</v>
      </c>
    </row>
    <row r="73" spans="1:24" s="16" customFormat="1" ht="15" x14ac:dyDescent="0.2">
      <c r="A73" s="199"/>
      <c r="B73" s="199"/>
      <c r="C73" s="200"/>
      <c r="D73" s="200"/>
      <c r="E73" s="200"/>
      <c r="F73" s="199"/>
      <c r="G73" s="201"/>
      <c r="H73" s="201"/>
      <c r="I73" s="202">
        <f>I72+J72+K72</f>
        <v>88</v>
      </c>
      <c r="J73" s="203"/>
      <c r="K73" s="203"/>
      <c r="L73" s="199"/>
      <c r="M73" s="199"/>
      <c r="N73" s="199"/>
      <c r="O73" s="199"/>
      <c r="P73" s="199"/>
      <c r="Q73" s="199"/>
      <c r="R73" s="201"/>
      <c r="S73" s="199"/>
      <c r="T73" s="199"/>
      <c r="U73" s="199"/>
      <c r="V73" s="199"/>
      <c r="W73" s="199"/>
    </row>
    <row r="74" spans="1:24" s="16" customFormat="1" ht="18.75" x14ac:dyDescent="0.3">
      <c r="A74" s="204" t="s">
        <v>148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</row>
    <row r="75" spans="1:24" s="16" customFormat="1" ht="18.75" x14ac:dyDescent="0.3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</row>
    <row r="76" spans="1:24" s="16" customFormat="1" ht="18.75" x14ac:dyDescent="0.3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</row>
    <row r="77" spans="1:24" s="16" customFormat="1" ht="15.75" customHeight="1" x14ac:dyDescent="0.25">
      <c r="A77" s="206"/>
      <c r="B77" s="206"/>
      <c r="C77" s="207"/>
      <c r="D77" s="207"/>
      <c r="E77" s="207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</row>
    <row r="78" spans="1:24" s="16" customFormat="1" ht="15.95" customHeight="1" x14ac:dyDescent="0.3">
      <c r="A78" s="204" t="s">
        <v>149</v>
      </c>
      <c r="B78" s="20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4" s="16" customFormat="1" ht="15.95" customHeight="1" x14ac:dyDescent="0.3">
      <c r="A79" s="204" t="s">
        <v>150</v>
      </c>
      <c r="B79" s="204"/>
      <c r="C79" s="204"/>
      <c r="D79" s="5"/>
      <c r="E79" s="5"/>
      <c r="F79" s="5"/>
      <c r="G79" s="5"/>
      <c r="H79" s="5"/>
      <c r="I79" s="5"/>
      <c r="J79" s="5"/>
      <c r="K79" s="5"/>
      <c r="L79" s="5"/>
      <c r="P79" s="208"/>
      <c r="Q79" s="208"/>
      <c r="R79" s="208"/>
      <c r="S79" s="208"/>
      <c r="T79" s="208"/>
      <c r="U79" s="208"/>
      <c r="V79" s="208"/>
      <c r="W79" s="209" t="s">
        <v>151</v>
      </c>
    </row>
    <row r="80" spans="1:24" s="16" customFormat="1" ht="15.95" customHeight="1" x14ac:dyDescent="0.3">
      <c r="A80" s="205"/>
      <c r="B80" s="205"/>
      <c r="C80" s="205"/>
      <c r="D80" s="5"/>
      <c r="E80" s="5"/>
      <c r="F80" s="5"/>
      <c r="G80" s="5"/>
      <c r="H80" s="5"/>
      <c r="I80" s="5"/>
      <c r="J80" s="5"/>
      <c r="K80" s="5"/>
      <c r="L80" s="5"/>
      <c r="P80" s="208"/>
      <c r="Q80" s="208"/>
      <c r="R80" s="208"/>
      <c r="S80" s="208"/>
      <c r="T80" s="208"/>
      <c r="U80" s="208"/>
      <c r="V80" s="208"/>
      <c r="W80" s="209"/>
    </row>
    <row r="81" spans="1:26" s="16" customFormat="1" ht="18" customHeight="1" x14ac:dyDescent="0.3">
      <c r="A81" s="204"/>
      <c r="B81" s="204"/>
      <c r="C81" s="210"/>
      <c r="D81" s="210"/>
      <c r="E81" s="210"/>
      <c r="F81" s="211"/>
      <c r="G81" s="211"/>
      <c r="H81" s="211"/>
      <c r="I81" s="211"/>
      <c r="J81" s="211"/>
      <c r="K81" s="212"/>
      <c r="L81" s="212"/>
      <c r="M81" s="204"/>
      <c r="N81" s="204"/>
      <c r="O81" s="204"/>
      <c r="P81" s="204"/>
      <c r="Q81" s="204"/>
      <c r="R81" s="204"/>
      <c r="S81" s="204"/>
      <c r="T81" s="204"/>
      <c r="U81" s="5"/>
      <c r="V81" s="5"/>
    </row>
    <row r="82" spans="1:26" s="5" customFormat="1" ht="18.75" x14ac:dyDescent="0.3">
      <c r="A82" s="204" t="s">
        <v>152</v>
      </c>
      <c r="B82" s="204"/>
      <c r="C82" s="210"/>
      <c r="D82" s="210"/>
      <c r="E82" s="210"/>
      <c r="F82" s="211"/>
      <c r="G82" s="211"/>
      <c r="H82" s="211"/>
      <c r="I82" s="211"/>
      <c r="J82" s="211"/>
      <c r="K82" s="211"/>
      <c r="L82" s="211"/>
      <c r="M82" s="213" t="s">
        <v>152</v>
      </c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</row>
    <row r="83" spans="1:26" s="5" customFormat="1" ht="18.75" x14ac:dyDescent="0.3">
      <c r="A83" s="214" t="s">
        <v>153</v>
      </c>
      <c r="B83" s="214"/>
      <c r="C83" s="210"/>
      <c r="D83" s="210"/>
      <c r="E83" s="210"/>
      <c r="F83" s="211"/>
      <c r="G83" s="211"/>
      <c r="H83" s="211"/>
      <c r="I83" s="211"/>
      <c r="J83" s="211"/>
      <c r="K83" s="211"/>
      <c r="L83" s="211"/>
      <c r="M83" s="215" t="s">
        <v>154</v>
      </c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</row>
    <row r="84" spans="1:26" s="5" customFormat="1" ht="18.75" x14ac:dyDescent="0.3">
      <c r="A84" s="214" t="s">
        <v>155</v>
      </c>
      <c r="B84" s="214"/>
      <c r="C84" s="210"/>
      <c r="D84" s="210"/>
      <c r="E84" s="210"/>
      <c r="F84" s="211"/>
      <c r="G84" s="211"/>
      <c r="H84" s="211"/>
      <c r="I84" s="211"/>
      <c r="J84" s="211"/>
      <c r="K84" s="211"/>
      <c r="L84" s="211"/>
      <c r="M84" s="215" t="s">
        <v>156</v>
      </c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</row>
    <row r="85" spans="1:26" s="5" customFormat="1" ht="18.75" x14ac:dyDescent="0.3">
      <c r="A85" s="214" t="s">
        <v>157</v>
      </c>
      <c r="B85" s="214"/>
      <c r="C85" s="210"/>
      <c r="D85" s="210"/>
      <c r="E85" s="210"/>
      <c r="F85" s="211"/>
      <c r="G85" s="211"/>
      <c r="H85" s="211"/>
      <c r="I85" s="211"/>
      <c r="J85" s="211"/>
      <c r="K85" s="211"/>
      <c r="L85" s="211"/>
      <c r="M85" s="215" t="s">
        <v>158</v>
      </c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</row>
    <row r="86" spans="1:26" s="5" customFormat="1" ht="18.75" x14ac:dyDescent="0.3">
      <c r="A86" s="214"/>
      <c r="B86" s="214"/>
      <c r="C86" s="210"/>
      <c r="D86" s="210"/>
      <c r="E86" s="210"/>
      <c r="F86" s="211"/>
      <c r="G86" s="211"/>
      <c r="H86" s="211"/>
      <c r="I86" s="211"/>
      <c r="J86" s="211"/>
      <c r="K86" s="211"/>
      <c r="L86" s="211"/>
      <c r="M86" s="215" t="s">
        <v>159</v>
      </c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</row>
    <row r="87" spans="1:26" s="5" customFormat="1" ht="18.75" x14ac:dyDescent="0.3">
      <c r="A87" s="217" t="s">
        <v>160</v>
      </c>
      <c r="B87" s="217"/>
      <c r="C87" s="12"/>
      <c r="D87" s="12"/>
      <c r="E87" s="12"/>
      <c r="M87" s="208"/>
      <c r="O87" s="208"/>
      <c r="P87" s="208"/>
      <c r="Q87" s="208"/>
      <c r="R87" s="208"/>
      <c r="S87" s="208"/>
      <c r="T87" s="208"/>
      <c r="U87" s="208"/>
      <c r="V87" s="208"/>
      <c r="W87" s="209" t="s">
        <v>161</v>
      </c>
      <c r="Z87" s="209"/>
    </row>
  </sheetData>
  <mergeCells count="77">
    <mergeCell ref="A83:B83"/>
    <mergeCell ref="A84:B84"/>
    <mergeCell ref="A85:B85"/>
    <mergeCell ref="A86:B86"/>
    <mergeCell ref="A87:B87"/>
    <mergeCell ref="A74:W74"/>
    <mergeCell ref="A78:B78"/>
    <mergeCell ref="A79:C79"/>
    <mergeCell ref="A81:B81"/>
    <mergeCell ref="M81:T81"/>
    <mergeCell ref="A82:B82"/>
    <mergeCell ref="A50:W50"/>
    <mergeCell ref="A56:W56"/>
    <mergeCell ref="A57:W57"/>
    <mergeCell ref="A64:W64"/>
    <mergeCell ref="A71:B71"/>
    <mergeCell ref="A72:B72"/>
    <mergeCell ref="Z22:AC22"/>
    <mergeCell ref="A24:W24"/>
    <mergeCell ref="A25:W25"/>
    <mergeCell ref="A34:W34"/>
    <mergeCell ref="A48:B48"/>
    <mergeCell ref="A49:W49"/>
    <mergeCell ref="Q20:W20"/>
    <mergeCell ref="F21:F22"/>
    <mergeCell ref="G21:L21"/>
    <mergeCell ref="M21:M22"/>
    <mergeCell ref="Q21:Q22"/>
    <mergeCell ref="R21:V21"/>
    <mergeCell ref="W21:W22"/>
    <mergeCell ref="A19:A22"/>
    <mergeCell ref="B19:B22"/>
    <mergeCell ref="C19:M19"/>
    <mergeCell ref="N19:W19"/>
    <mergeCell ref="X19:X22"/>
    <mergeCell ref="C20:D21"/>
    <mergeCell ref="E20:E22"/>
    <mergeCell ref="F20:M20"/>
    <mergeCell ref="N20:O21"/>
    <mergeCell ref="P20:P22"/>
    <mergeCell ref="A16:B16"/>
    <mergeCell ref="C16:E16"/>
    <mergeCell ref="Q16:S16"/>
    <mergeCell ref="T16:W16"/>
    <mergeCell ref="A17:B17"/>
    <mergeCell ref="C17:F17"/>
    <mergeCell ref="M17:W17"/>
    <mergeCell ref="A14:B14"/>
    <mergeCell ref="M14:P14"/>
    <mergeCell ref="Q14:S14"/>
    <mergeCell ref="T14:W14"/>
    <mergeCell ref="A15:B15"/>
    <mergeCell ref="C15:E15"/>
    <mergeCell ref="M15:P15"/>
    <mergeCell ref="Q15:S15"/>
    <mergeCell ref="T15:W15"/>
    <mergeCell ref="A12:B12"/>
    <mergeCell ref="C12:I12"/>
    <mergeCell ref="M12:P12"/>
    <mergeCell ref="Q12:S12"/>
    <mergeCell ref="T12:W12"/>
    <mergeCell ref="A13:B13"/>
    <mergeCell ref="M13:P13"/>
    <mergeCell ref="Q13:S13"/>
    <mergeCell ref="T13:W13"/>
    <mergeCell ref="A9:W9"/>
    <mergeCell ref="A11:B11"/>
    <mergeCell ref="C11:E11"/>
    <mergeCell ref="M11:P11"/>
    <mergeCell ref="Q11:S11"/>
    <mergeCell ref="T11:W11"/>
    <mergeCell ref="M1:X1"/>
    <mergeCell ref="M2:X2"/>
    <mergeCell ref="M3:X3"/>
    <mergeCell ref="M4:X4"/>
    <mergeCell ref="M5:X5"/>
    <mergeCell ref="M7:X7"/>
  </mergeCells>
  <conditionalFormatting sqref="Q26:W28 G26:O28 L52:M53 H52:H53 R52:R53 V52:W53 E51:E53 G51:G53 O52:P53 E48:M48 Q35:W42 E35:E42 G35:O42">
    <cfRule type="cellIs" dxfId="64" priority="1" stopIfTrue="1" operator="equal">
      <formula>0</formula>
    </cfRule>
  </conditionalFormatting>
  <conditionalFormatting sqref="E26:E28">
    <cfRule type="cellIs" dxfId="63" priority="2" stopIfTrue="1" operator="equal">
      <formula>0</formula>
    </cfRule>
  </conditionalFormatting>
  <conditionalFormatting sqref="E33:L33">
    <cfRule type="cellIs" dxfId="62" priority="3" stopIfTrue="1" operator="equal">
      <formula>0</formula>
    </cfRule>
  </conditionalFormatting>
  <conditionalFormatting sqref="E43:E46 H43:H46">
    <cfRule type="cellIs" dxfId="61" priority="4" stopIfTrue="1" operator="equal">
      <formula>0</formula>
    </cfRule>
  </conditionalFormatting>
  <conditionalFormatting sqref="E71:M71">
    <cfRule type="cellIs" dxfId="60" priority="5" stopIfTrue="1" operator="equal">
      <formula>0</formula>
    </cfRule>
  </conditionalFormatting>
  <conditionalFormatting sqref="E47:M47">
    <cfRule type="cellIs" dxfId="59" priority="6" stopIfTrue="1" operator="equal">
      <formula>0</formula>
    </cfRule>
  </conditionalFormatting>
  <conditionalFormatting sqref="E72:M72">
    <cfRule type="cellIs" dxfId="58" priority="7" stopIfTrue="1" operator="equal">
      <formula>0</formula>
    </cfRule>
  </conditionalFormatting>
  <conditionalFormatting sqref="E63:L63">
    <cfRule type="cellIs" dxfId="57" priority="8" stopIfTrue="1" operator="equal">
      <formula>0</formula>
    </cfRule>
  </conditionalFormatting>
  <conditionalFormatting sqref="V59:W62 O59:O62">
    <cfRule type="cellIs" dxfId="56" priority="9" stopIfTrue="1" operator="equal">
      <formula>0</formula>
    </cfRule>
  </conditionalFormatting>
  <conditionalFormatting sqref="R60:R62">
    <cfRule type="cellIs" dxfId="55" priority="10" stopIfTrue="1" operator="equal">
      <formula>0</formula>
    </cfRule>
  </conditionalFormatting>
  <conditionalFormatting sqref="L43:W46">
    <cfRule type="cellIs" dxfId="54" priority="11" stopIfTrue="1" operator="equal">
      <formula>0</formula>
    </cfRule>
  </conditionalFormatting>
  <conditionalFormatting sqref="K43:K46">
    <cfRule type="cellIs" dxfId="53" priority="12" stopIfTrue="1" operator="equal">
      <formula>0</formula>
    </cfRule>
  </conditionalFormatting>
  <conditionalFormatting sqref="L59:M62">
    <cfRule type="cellIs" dxfId="52" priority="13" stopIfTrue="1" operator="equal">
      <formula>0</formula>
    </cfRule>
  </conditionalFormatting>
  <conditionalFormatting sqref="G59:H62">
    <cfRule type="cellIs" dxfId="51" priority="14" stopIfTrue="1" operator="equal">
      <formula>0</formula>
    </cfRule>
  </conditionalFormatting>
  <conditionalFormatting sqref="M63">
    <cfRule type="cellIs" dxfId="50" priority="15" stopIfTrue="1" operator="equal">
      <formula>0</formula>
    </cfRule>
  </conditionalFormatting>
  <conditionalFormatting sqref="Q63:W63">
    <cfRule type="cellIs" dxfId="49" priority="16" stopIfTrue="1" operator="equal">
      <formula>0</formula>
    </cfRule>
  </conditionalFormatting>
  <conditionalFormatting sqref="M33">
    <cfRule type="cellIs" dxfId="48" priority="17" stopIfTrue="1" operator="equal">
      <formula>0</formula>
    </cfRule>
  </conditionalFormatting>
  <conditionalFormatting sqref="P33:V33">
    <cfRule type="cellIs" dxfId="47" priority="18" stopIfTrue="1" operator="equal">
      <formula>0</formula>
    </cfRule>
  </conditionalFormatting>
  <conditionalFormatting sqref="W33">
    <cfRule type="cellIs" dxfId="46" priority="19" stopIfTrue="1" operator="equal">
      <formula>0</formula>
    </cfRule>
  </conditionalFormatting>
  <conditionalFormatting sqref="P63">
    <cfRule type="cellIs" dxfId="45" priority="20" stopIfTrue="1" operator="equal">
      <formula>0</formula>
    </cfRule>
  </conditionalFormatting>
  <conditionalFormatting sqref="P26:P28">
    <cfRule type="cellIs" dxfId="44" priority="21" stopIfTrue="1" operator="equal">
      <formula>0</formula>
    </cfRule>
  </conditionalFormatting>
  <conditionalFormatting sqref="P72:W72">
    <cfRule type="cellIs" dxfId="43" priority="22" stopIfTrue="1" operator="equal">
      <formula>0</formula>
    </cfRule>
  </conditionalFormatting>
  <conditionalFormatting sqref="L51:M51">
    <cfRule type="cellIs" dxfId="42" priority="23" stopIfTrue="1" operator="equal">
      <formula>0</formula>
    </cfRule>
  </conditionalFormatting>
  <conditionalFormatting sqref="E59:E62">
    <cfRule type="cellIs" dxfId="41" priority="24" stopIfTrue="1" operator="equal">
      <formula>0</formula>
    </cfRule>
  </conditionalFormatting>
  <conditionalFormatting sqref="P35:P42">
    <cfRule type="cellIs" dxfId="40" priority="25" stopIfTrue="1" operator="equal">
      <formula>0</formula>
    </cfRule>
  </conditionalFormatting>
  <conditionalFormatting sqref="E58 L58:M58">
    <cfRule type="cellIs" dxfId="39" priority="26" stopIfTrue="1" operator="equal">
      <formula>0</formula>
    </cfRule>
  </conditionalFormatting>
  <conditionalFormatting sqref="E54:L54">
    <cfRule type="cellIs" dxfId="38" priority="27" stopIfTrue="1" operator="equal">
      <formula>0</formula>
    </cfRule>
  </conditionalFormatting>
  <conditionalFormatting sqref="R58:R59">
    <cfRule type="cellIs" dxfId="37" priority="28" stopIfTrue="1" operator="equal">
      <formula>0</formula>
    </cfRule>
  </conditionalFormatting>
  <conditionalFormatting sqref="G58:H58">
    <cfRule type="cellIs" dxfId="36" priority="29" stopIfTrue="1" operator="equal">
      <formula>0</formula>
    </cfRule>
  </conditionalFormatting>
  <conditionalFormatting sqref="V58:W58 O58:P58 P59:P62">
    <cfRule type="cellIs" dxfId="35" priority="30" stopIfTrue="1" operator="equal">
      <formula>0</formula>
    </cfRule>
  </conditionalFormatting>
  <conditionalFormatting sqref="H51">
    <cfRule type="cellIs" dxfId="34" priority="31" stopIfTrue="1" operator="equal">
      <formula>0</formula>
    </cfRule>
  </conditionalFormatting>
  <conditionalFormatting sqref="P54:W54">
    <cfRule type="cellIs" dxfId="33" priority="32" stopIfTrue="1" operator="equal">
      <formula>0</formula>
    </cfRule>
  </conditionalFormatting>
  <conditionalFormatting sqref="P71:W71">
    <cfRule type="cellIs" dxfId="32" priority="33" stopIfTrue="1" operator="equal">
      <formula>0</formula>
    </cfRule>
  </conditionalFormatting>
  <conditionalFormatting sqref="G43:G46">
    <cfRule type="cellIs" dxfId="31" priority="34" stopIfTrue="1" operator="equal">
      <formula>0</formula>
    </cfRule>
  </conditionalFormatting>
  <conditionalFormatting sqref="N51:W51">
    <cfRule type="cellIs" dxfId="30" priority="35" stopIfTrue="1" operator="equal">
      <formula>0</formula>
    </cfRule>
  </conditionalFormatting>
  <conditionalFormatting sqref="M54">
    <cfRule type="cellIs" dxfId="29" priority="36" stopIfTrue="1" operator="equal">
      <formula>0</formula>
    </cfRule>
  </conditionalFormatting>
  <conditionalFormatting sqref="Q30:W30 G30:O30">
    <cfRule type="cellIs" dxfId="28" priority="37" stopIfTrue="1" operator="equal">
      <formula>0</formula>
    </cfRule>
  </conditionalFormatting>
  <conditionalFormatting sqref="E30">
    <cfRule type="cellIs" dxfId="27" priority="38" stopIfTrue="1" operator="equal">
      <formula>0</formula>
    </cfRule>
  </conditionalFormatting>
  <conditionalFormatting sqref="P30">
    <cfRule type="cellIs" dxfId="26" priority="39" stopIfTrue="1" operator="equal">
      <formula>0</formula>
    </cfRule>
  </conditionalFormatting>
  <conditionalFormatting sqref="Q31:W31 G31:O31">
    <cfRule type="cellIs" dxfId="25" priority="40" stopIfTrue="1" operator="equal">
      <formula>0</formula>
    </cfRule>
  </conditionalFormatting>
  <conditionalFormatting sqref="E31">
    <cfRule type="cellIs" dxfId="24" priority="41" stopIfTrue="1" operator="equal">
      <formula>0</formula>
    </cfRule>
  </conditionalFormatting>
  <conditionalFormatting sqref="P31">
    <cfRule type="cellIs" dxfId="23" priority="42" stopIfTrue="1" operator="equal">
      <formula>0</formula>
    </cfRule>
  </conditionalFormatting>
  <conditionalFormatting sqref="Q32:W32 G32:O32">
    <cfRule type="cellIs" dxfId="22" priority="43" stopIfTrue="1" operator="equal">
      <formula>0</formula>
    </cfRule>
  </conditionalFormatting>
  <conditionalFormatting sqref="E32">
    <cfRule type="cellIs" dxfId="21" priority="44" stopIfTrue="1" operator="equal">
      <formula>0</formula>
    </cfRule>
  </conditionalFormatting>
  <conditionalFormatting sqref="P32">
    <cfRule type="cellIs" dxfId="20" priority="45" stopIfTrue="1" operator="equal">
      <formula>0</formula>
    </cfRule>
  </conditionalFormatting>
  <conditionalFormatting sqref="Q29:W29 G29:O29">
    <cfRule type="cellIs" dxfId="19" priority="46" stopIfTrue="1" operator="equal">
      <formula>0</formula>
    </cfRule>
  </conditionalFormatting>
  <conditionalFormatting sqref="E29">
    <cfRule type="cellIs" dxfId="18" priority="47" stopIfTrue="1" operator="equal">
      <formula>0</formula>
    </cfRule>
  </conditionalFormatting>
  <conditionalFormatting sqref="P29">
    <cfRule type="cellIs" dxfId="17" priority="48" stopIfTrue="1" operator="equal">
      <formula>0</formula>
    </cfRule>
  </conditionalFormatting>
  <conditionalFormatting sqref="P48:W48">
    <cfRule type="cellIs" dxfId="16" priority="49" stopIfTrue="1" operator="equal">
      <formula>0</formula>
    </cfRule>
  </conditionalFormatting>
  <conditionalFormatting sqref="P47:W47">
    <cfRule type="cellIs" dxfId="15" priority="50" stopIfTrue="1" operator="equal">
      <formula>0</formula>
    </cfRule>
  </conditionalFormatting>
  <conditionalFormatting sqref="E70:L70">
    <cfRule type="cellIs" dxfId="14" priority="51" stopIfTrue="1" operator="equal">
      <formula>0</formula>
    </cfRule>
  </conditionalFormatting>
  <conditionalFormatting sqref="V66:W69 O66:O69">
    <cfRule type="cellIs" dxfId="13" priority="52" stopIfTrue="1" operator="equal">
      <formula>0</formula>
    </cfRule>
  </conditionalFormatting>
  <conditionalFormatting sqref="R67:R69">
    <cfRule type="cellIs" dxfId="12" priority="53" stopIfTrue="1" operator="equal">
      <formula>0</formula>
    </cfRule>
  </conditionalFormatting>
  <conditionalFormatting sqref="L66:M69">
    <cfRule type="cellIs" dxfId="11" priority="54" stopIfTrue="1" operator="equal">
      <formula>0</formula>
    </cfRule>
  </conditionalFormatting>
  <conditionalFormatting sqref="G66:H69">
    <cfRule type="cellIs" dxfId="10" priority="55" stopIfTrue="1" operator="equal">
      <formula>0</formula>
    </cfRule>
  </conditionalFormatting>
  <conditionalFormatting sqref="M70">
    <cfRule type="cellIs" dxfId="9" priority="56" stopIfTrue="1" operator="equal">
      <formula>0</formula>
    </cfRule>
  </conditionalFormatting>
  <conditionalFormatting sqref="Q70:W70">
    <cfRule type="cellIs" dxfId="8" priority="57" stopIfTrue="1" operator="equal">
      <formula>0</formula>
    </cfRule>
  </conditionalFormatting>
  <conditionalFormatting sqref="P70">
    <cfRule type="cellIs" dxfId="7" priority="58" stopIfTrue="1" operator="equal">
      <formula>0</formula>
    </cfRule>
  </conditionalFormatting>
  <conditionalFormatting sqref="E66:E69">
    <cfRule type="cellIs" dxfId="6" priority="59" stopIfTrue="1" operator="equal">
      <formula>0</formula>
    </cfRule>
  </conditionalFormatting>
  <conditionalFormatting sqref="E65 L65:M65">
    <cfRule type="cellIs" dxfId="5" priority="60" stopIfTrue="1" operator="equal">
      <formula>0</formula>
    </cfRule>
  </conditionalFormatting>
  <conditionalFormatting sqref="R65:R66">
    <cfRule type="cellIs" dxfId="4" priority="61" stopIfTrue="1" operator="equal">
      <formula>0</formula>
    </cfRule>
  </conditionalFormatting>
  <conditionalFormatting sqref="G65:H65">
    <cfRule type="cellIs" dxfId="3" priority="62" stopIfTrue="1" operator="equal">
      <formula>0</formula>
    </cfRule>
  </conditionalFormatting>
  <conditionalFormatting sqref="V65:W65 O65:P65 P66:P69">
    <cfRule type="cellIs" dxfId="2" priority="63" stopIfTrue="1" operator="equal">
      <formula>0</formula>
    </cfRule>
  </conditionalFormatting>
  <pageMargins left="0.51181102362204722" right="0.11811023622047245" top="0.74803149606299213" bottom="0.15748031496062992" header="0.31496062992125984" footer="0.31496062992125984"/>
  <pageSetup paperSize="9" scale="65" orientation="portrait" r:id="rId1"/>
  <rowBreaks count="1" manualBreakCount="1">
    <brk id="5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view="pageBreakPreview" zoomScale="85" zoomScaleSheetLayoutView="85" workbookViewId="0">
      <selection activeCell="Q15" sqref="Q15:S15"/>
    </sheetView>
  </sheetViews>
  <sheetFormatPr defaultRowHeight="12.75" outlineLevelRow="1" x14ac:dyDescent="0.2"/>
  <cols>
    <col min="1" max="1" width="13.5703125" style="42" customWidth="1"/>
    <col min="2" max="2" width="41.85546875" style="42" customWidth="1"/>
    <col min="3" max="3" width="7.7109375" style="218" customWidth="1"/>
    <col min="4" max="4" width="4" style="218" customWidth="1"/>
    <col min="5" max="5" width="5.28515625" style="218" customWidth="1"/>
    <col min="6" max="6" width="6.140625" style="42" customWidth="1"/>
    <col min="7" max="7" width="5.7109375" style="42" customWidth="1"/>
    <col min="8" max="8" width="4.7109375" style="42" customWidth="1"/>
    <col min="9" max="11" width="4.85546875" style="42" customWidth="1"/>
    <col min="12" max="12" width="0" style="42" hidden="1" customWidth="1"/>
    <col min="13" max="13" width="6.140625" style="42" customWidth="1"/>
    <col min="14" max="14" width="8.140625" style="42" customWidth="1"/>
    <col min="15" max="15" width="4" style="42" customWidth="1"/>
    <col min="16" max="16" width="5.7109375" style="42" customWidth="1"/>
    <col min="17" max="17" width="6.5703125" style="42" customWidth="1"/>
    <col min="18" max="18" width="5.7109375" style="42" customWidth="1"/>
    <col min="19" max="19" width="4.5703125" style="42" customWidth="1"/>
    <col min="20" max="20" width="4.28515625" style="42" customWidth="1"/>
    <col min="21" max="21" width="4.7109375" style="42" customWidth="1"/>
    <col min="22" max="22" width="4.28515625" style="42" customWidth="1"/>
    <col min="23" max="23" width="6.140625" style="42" customWidth="1"/>
    <col min="24" max="24" width="5.140625" style="42" customWidth="1"/>
    <col min="25" max="25" width="8" style="42" customWidth="1"/>
    <col min="26" max="16384" width="9.140625" style="42"/>
  </cols>
  <sheetData>
    <row r="1" spans="1:28" s="5" customFormat="1" ht="18.75" x14ac:dyDescent="0.3">
      <c r="A1" s="1"/>
      <c r="B1" s="2"/>
      <c r="C1" s="3"/>
      <c r="D1" s="3"/>
      <c r="E1" s="3"/>
      <c r="F1" s="2"/>
      <c r="G1" s="2"/>
      <c r="H1" s="4"/>
      <c r="I1" s="4"/>
      <c r="K1" s="6" t="s">
        <v>0</v>
      </c>
      <c r="L1" s="6"/>
      <c r="M1" s="7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8" s="5" customFormat="1" ht="18.75" x14ac:dyDescent="0.3">
      <c r="A2" s="1"/>
      <c r="B2" s="2"/>
      <c r="C2" s="3"/>
      <c r="D2" s="3"/>
      <c r="E2" s="3"/>
      <c r="F2" s="2"/>
      <c r="G2" s="2"/>
      <c r="H2" s="4"/>
      <c r="I2" s="4"/>
      <c r="K2" s="8" t="s">
        <v>1</v>
      </c>
      <c r="L2" s="8"/>
      <c r="M2" s="9" t="s">
        <v>1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8" s="5" customFormat="1" ht="18.75" x14ac:dyDescent="0.3">
      <c r="A3" s="1"/>
      <c r="B3" s="2"/>
      <c r="C3" s="3"/>
      <c r="D3" s="3"/>
      <c r="E3" s="3"/>
      <c r="F3" s="2"/>
      <c r="G3" s="2"/>
      <c r="H3" s="4"/>
      <c r="I3" s="4"/>
      <c r="K3" s="8" t="s">
        <v>2</v>
      </c>
      <c r="L3" s="8"/>
      <c r="M3" s="9" t="s">
        <v>2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8" s="5" customFormat="1" ht="18.75" x14ac:dyDescent="0.3">
      <c r="A4" s="1"/>
      <c r="B4" s="2"/>
      <c r="C4" s="3"/>
      <c r="D4" s="3"/>
      <c r="E4" s="3"/>
      <c r="F4" s="2"/>
      <c r="G4" s="2"/>
      <c r="H4" s="4"/>
      <c r="I4" s="4"/>
      <c r="K4" s="8" t="s">
        <v>3</v>
      </c>
      <c r="L4" s="8"/>
      <c r="M4" s="9" t="s">
        <v>3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8" s="5" customFormat="1" ht="18.75" x14ac:dyDescent="0.3">
      <c r="A5" s="1"/>
      <c r="B5" s="2"/>
      <c r="C5" s="3"/>
      <c r="D5" s="3"/>
      <c r="E5" s="3"/>
      <c r="F5" s="2"/>
      <c r="G5" s="2"/>
      <c r="H5" s="4"/>
      <c r="I5" s="4"/>
      <c r="K5" s="8"/>
      <c r="L5" s="8"/>
      <c r="M5" s="7" t="s">
        <v>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s="5" customFormat="1" ht="18.75" x14ac:dyDescent="0.3">
      <c r="A6" s="1"/>
      <c r="B6" s="2"/>
      <c r="C6" s="3"/>
      <c r="D6" s="3"/>
      <c r="E6" s="3"/>
      <c r="F6" s="2"/>
      <c r="G6" s="2"/>
      <c r="H6" s="4"/>
      <c r="I6" s="4"/>
      <c r="K6" s="10" t="s">
        <v>5</v>
      </c>
      <c r="L6" s="10"/>
      <c r="M6" s="11" t="s">
        <v>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8" s="5" customFormat="1" ht="18.75" x14ac:dyDescent="0.3">
      <c r="A7" s="1"/>
      <c r="B7" s="2"/>
      <c r="C7" s="3"/>
      <c r="D7" s="3"/>
      <c r="E7" s="3"/>
      <c r="F7" s="2"/>
      <c r="G7" s="2"/>
      <c r="H7" s="4"/>
      <c r="I7" s="4"/>
      <c r="K7" s="8" t="s">
        <v>7</v>
      </c>
      <c r="L7" s="8"/>
      <c r="M7" s="9" t="s">
        <v>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8" s="5" customFormat="1" ht="4.5" customHeight="1" x14ac:dyDescent="0.25">
      <c r="C8" s="12"/>
      <c r="D8" s="12"/>
      <c r="E8" s="12"/>
    </row>
    <row r="9" spans="1:28" s="5" customFormat="1" ht="22.5" x14ac:dyDescent="0.3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Z9" s="6"/>
      <c r="AA9" s="6"/>
      <c r="AB9" s="6"/>
    </row>
    <row r="10" spans="1:28" s="16" customFormat="1" ht="8.25" customHeight="1" thickBot="1" x14ac:dyDescent="0.3">
      <c r="A10" s="14"/>
      <c r="B10" s="14"/>
      <c r="C10" s="15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Z10" s="17"/>
      <c r="AA10" s="17"/>
      <c r="AB10" s="17"/>
    </row>
    <row r="11" spans="1:28" s="16" customFormat="1" ht="18.75" x14ac:dyDescent="0.3">
      <c r="A11" s="18" t="s">
        <v>10</v>
      </c>
      <c r="B11" s="18"/>
      <c r="C11" s="19" t="s">
        <v>11</v>
      </c>
      <c r="D11" s="19"/>
      <c r="E11" s="19"/>
      <c r="F11" s="6"/>
      <c r="G11" s="6"/>
      <c r="H11" s="6"/>
      <c r="I11" s="6"/>
      <c r="J11" s="10"/>
      <c r="K11" s="10"/>
      <c r="L11" s="10"/>
      <c r="M11" s="219" t="s">
        <v>12</v>
      </c>
      <c r="N11" s="220"/>
      <c r="O11" s="220"/>
      <c r="P11" s="220"/>
      <c r="Q11" s="221" t="s">
        <v>13</v>
      </c>
      <c r="R11" s="221"/>
      <c r="S11" s="221"/>
      <c r="T11" s="222" t="s">
        <v>14</v>
      </c>
      <c r="U11" s="222"/>
      <c r="V11" s="222"/>
      <c r="W11" s="223"/>
    </row>
    <row r="12" spans="1:28" s="16" customFormat="1" ht="18.75" x14ac:dyDescent="0.3">
      <c r="A12" s="18" t="s">
        <v>15</v>
      </c>
      <c r="B12" s="18"/>
      <c r="C12" s="23" t="s">
        <v>16</v>
      </c>
      <c r="D12" s="23"/>
      <c r="E12" s="23"/>
      <c r="F12" s="23"/>
      <c r="G12" s="23"/>
      <c r="H12" s="23"/>
      <c r="I12" s="23"/>
      <c r="J12" s="10"/>
      <c r="K12" s="10"/>
      <c r="L12" s="10"/>
      <c r="M12" s="224" t="s">
        <v>162</v>
      </c>
      <c r="N12" s="24"/>
      <c r="O12" s="24"/>
      <c r="P12" s="24"/>
      <c r="Q12" s="25">
        <v>21</v>
      </c>
      <c r="R12" s="25"/>
      <c r="S12" s="25"/>
      <c r="T12" s="26" t="s">
        <v>18</v>
      </c>
      <c r="U12" s="26"/>
      <c r="V12" s="26"/>
      <c r="W12" s="225"/>
    </row>
    <row r="13" spans="1:28" s="16" customFormat="1" ht="18.75" x14ac:dyDescent="0.3">
      <c r="A13" s="18" t="s">
        <v>19</v>
      </c>
      <c r="B13" s="18"/>
      <c r="C13" s="27" t="s">
        <v>20</v>
      </c>
      <c r="D13" s="27"/>
      <c r="E13" s="27"/>
      <c r="F13" s="27"/>
      <c r="G13" s="27"/>
      <c r="H13" s="27"/>
      <c r="I13" s="27"/>
      <c r="J13" s="27"/>
      <c r="K13" s="10"/>
      <c r="L13" s="10"/>
      <c r="M13" s="224" t="s">
        <v>163</v>
      </c>
      <c r="N13" s="24"/>
      <c r="O13" s="24"/>
      <c r="P13" s="24"/>
      <c r="Q13" s="25">
        <v>22</v>
      </c>
      <c r="R13" s="25"/>
      <c r="S13" s="25"/>
      <c r="T13" s="26" t="s">
        <v>18</v>
      </c>
      <c r="U13" s="26"/>
      <c r="V13" s="26"/>
      <c r="W13" s="225"/>
    </row>
    <row r="14" spans="1:28" s="16" customFormat="1" ht="18.75" x14ac:dyDescent="0.3">
      <c r="A14" s="18" t="s">
        <v>22</v>
      </c>
      <c r="B14" s="18"/>
      <c r="C14" s="27" t="s">
        <v>23</v>
      </c>
      <c r="D14" s="27"/>
      <c r="E14" s="27"/>
      <c r="F14" s="27"/>
      <c r="G14" s="27"/>
      <c r="H14" s="27"/>
      <c r="I14" s="27"/>
      <c r="J14" s="27"/>
      <c r="K14" s="10"/>
      <c r="L14" s="10"/>
      <c r="M14" s="224"/>
      <c r="N14" s="226"/>
      <c r="O14" s="226"/>
      <c r="P14" s="227"/>
      <c r="Q14" s="228"/>
      <c r="R14" s="229"/>
      <c r="S14" s="230"/>
      <c r="T14" s="231"/>
      <c r="U14" s="231"/>
      <c r="V14" s="231"/>
      <c r="W14" s="232"/>
    </row>
    <row r="15" spans="1:28" s="16" customFormat="1" ht="18.75" x14ac:dyDescent="0.3">
      <c r="A15" s="18" t="s">
        <v>24</v>
      </c>
      <c r="B15" s="18"/>
      <c r="C15" s="19">
        <v>2</v>
      </c>
      <c r="D15" s="19"/>
      <c r="E15" s="19"/>
      <c r="F15" s="10"/>
      <c r="G15" s="6"/>
      <c r="H15" s="6"/>
      <c r="I15" s="6"/>
      <c r="J15" s="10"/>
      <c r="K15" s="10"/>
      <c r="L15" s="10"/>
      <c r="M15" s="224"/>
      <c r="N15" s="226"/>
      <c r="O15" s="226"/>
      <c r="P15" s="227"/>
      <c r="Q15" s="233"/>
      <c r="R15" s="234"/>
      <c r="S15" s="235"/>
      <c r="T15" s="236"/>
      <c r="U15" s="236"/>
      <c r="V15" s="236"/>
      <c r="W15" s="237"/>
    </row>
    <row r="16" spans="1:28" s="16" customFormat="1" ht="19.5" thickBot="1" x14ac:dyDescent="0.35">
      <c r="A16" s="18" t="s">
        <v>25</v>
      </c>
      <c r="B16" s="18"/>
      <c r="C16" s="28" t="s">
        <v>26</v>
      </c>
      <c r="D16" s="28"/>
      <c r="E16" s="28"/>
      <c r="F16" s="10"/>
      <c r="G16" s="6"/>
      <c r="H16" s="6"/>
      <c r="I16" s="6"/>
      <c r="J16" s="10"/>
      <c r="K16" s="10"/>
      <c r="L16" s="10"/>
      <c r="M16" s="238"/>
      <c r="N16" s="30"/>
      <c r="O16" s="30"/>
      <c r="P16" s="30"/>
      <c r="Q16" s="31">
        <f>Q12+Q13+Q14+Q15</f>
        <v>43</v>
      </c>
      <c r="R16" s="31"/>
      <c r="S16" s="31"/>
      <c r="T16" s="32"/>
      <c r="U16" s="32"/>
      <c r="V16" s="32"/>
      <c r="W16" s="239"/>
    </row>
    <row r="17" spans="1:40" s="16" customFormat="1" ht="19.5" thickBot="1" x14ac:dyDescent="0.35">
      <c r="A17" s="18" t="s">
        <v>27</v>
      </c>
      <c r="B17" s="18"/>
      <c r="C17" s="19" t="s">
        <v>28</v>
      </c>
      <c r="D17" s="19"/>
      <c r="E17" s="19"/>
      <c r="F17" s="19"/>
      <c r="G17" s="6"/>
      <c r="H17" s="6"/>
      <c r="I17" s="6"/>
      <c r="J17" s="10"/>
      <c r="K17" s="10"/>
      <c r="L17" s="10"/>
      <c r="M17" s="240" t="s">
        <v>29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2"/>
    </row>
    <row r="18" spans="1:40" s="16" customFormat="1" ht="9.75" customHeight="1" thickBot="1" x14ac:dyDescent="0.35">
      <c r="A18" s="34"/>
      <c r="B18" s="34"/>
      <c r="C18" s="15"/>
      <c r="D18" s="15"/>
      <c r="E18" s="15"/>
      <c r="F18" s="17"/>
      <c r="G18" s="17"/>
      <c r="H18" s="17"/>
      <c r="I18" s="17"/>
      <c r="J18" s="35"/>
      <c r="K18" s="35"/>
      <c r="L18" s="35"/>
      <c r="M18" s="35"/>
      <c r="N18" s="36"/>
    </row>
    <row r="19" spans="1:40" ht="16.5" thickBot="1" x14ac:dyDescent="0.3">
      <c r="A19" s="37" t="s">
        <v>30</v>
      </c>
      <c r="B19" s="38" t="s">
        <v>31</v>
      </c>
      <c r="C19" s="243" t="s">
        <v>164</v>
      </c>
      <c r="D19" s="244"/>
      <c r="E19" s="244"/>
      <c r="F19" s="244"/>
      <c r="G19" s="244"/>
      <c r="H19" s="244"/>
      <c r="I19" s="244"/>
      <c r="J19" s="244"/>
      <c r="K19" s="244"/>
      <c r="L19" s="244"/>
      <c r="M19" s="39"/>
      <c r="N19" s="22" t="s">
        <v>165</v>
      </c>
      <c r="O19" s="22"/>
      <c r="P19" s="22"/>
      <c r="Q19" s="22"/>
      <c r="R19" s="22"/>
      <c r="S19" s="22"/>
      <c r="T19" s="22"/>
      <c r="U19" s="22"/>
      <c r="V19" s="22"/>
      <c r="W19" s="22"/>
      <c r="X19" s="40"/>
      <c r="Y19" s="245"/>
      <c r="Z19" s="17"/>
      <c r="AA19" s="17"/>
      <c r="AB19" s="17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</row>
    <row r="20" spans="1:40" ht="16.5" thickBot="1" x14ac:dyDescent="0.25">
      <c r="A20" s="37"/>
      <c r="B20" s="38"/>
      <c r="C20" s="43" t="s">
        <v>34</v>
      </c>
      <c r="D20" s="43"/>
      <c r="E20" s="44" t="s">
        <v>35</v>
      </c>
      <c r="F20" s="246" t="s">
        <v>36</v>
      </c>
      <c r="G20" s="247"/>
      <c r="H20" s="247"/>
      <c r="I20" s="247"/>
      <c r="J20" s="247"/>
      <c r="K20" s="247"/>
      <c r="L20" s="247"/>
      <c r="M20" s="248"/>
      <c r="N20" s="43" t="s">
        <v>34</v>
      </c>
      <c r="O20" s="43"/>
      <c r="P20" s="46" t="s">
        <v>35</v>
      </c>
      <c r="Q20" s="47" t="s">
        <v>36</v>
      </c>
      <c r="R20" s="47"/>
      <c r="S20" s="47"/>
      <c r="T20" s="47"/>
      <c r="U20" s="47"/>
      <c r="V20" s="47"/>
      <c r="W20" s="47"/>
      <c r="X20" s="40"/>
      <c r="Y20" s="245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spans="1:40" ht="16.5" thickBot="1" x14ac:dyDescent="0.25">
      <c r="A21" s="37"/>
      <c r="B21" s="38"/>
      <c r="C21" s="43"/>
      <c r="D21" s="43"/>
      <c r="E21" s="44"/>
      <c r="F21" s="48" t="s">
        <v>37</v>
      </c>
      <c r="G21" s="49" t="s">
        <v>38</v>
      </c>
      <c r="H21" s="49"/>
      <c r="I21" s="49"/>
      <c r="J21" s="49"/>
      <c r="K21" s="49"/>
      <c r="L21" s="49"/>
      <c r="M21" s="50" t="s">
        <v>39</v>
      </c>
      <c r="N21" s="43"/>
      <c r="O21" s="43"/>
      <c r="P21" s="46"/>
      <c r="Q21" s="48" t="s">
        <v>37</v>
      </c>
      <c r="R21" s="49" t="s">
        <v>38</v>
      </c>
      <c r="S21" s="49"/>
      <c r="T21" s="49"/>
      <c r="U21" s="49"/>
      <c r="V21" s="49"/>
      <c r="W21" s="51" t="s">
        <v>39</v>
      </c>
      <c r="X21" s="40"/>
      <c r="Y21" s="245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 ht="122.25" customHeight="1" thickBot="1" x14ac:dyDescent="0.35">
      <c r="A22" s="37"/>
      <c r="B22" s="38"/>
      <c r="C22" s="52" t="s">
        <v>40</v>
      </c>
      <c r="D22" s="52" t="s">
        <v>41</v>
      </c>
      <c r="E22" s="44"/>
      <c r="F22" s="48"/>
      <c r="G22" s="53" t="s">
        <v>42</v>
      </c>
      <c r="H22" s="53" t="s">
        <v>43</v>
      </c>
      <c r="I22" s="53" t="s">
        <v>44</v>
      </c>
      <c r="J22" s="53" t="s">
        <v>45</v>
      </c>
      <c r="K22" s="53" t="s">
        <v>46</v>
      </c>
      <c r="L22" s="54" t="s">
        <v>47</v>
      </c>
      <c r="M22" s="50"/>
      <c r="N22" s="52" t="s">
        <v>40</v>
      </c>
      <c r="O22" s="52" t="s">
        <v>41</v>
      </c>
      <c r="P22" s="46"/>
      <c r="Q22" s="48"/>
      <c r="R22" s="53" t="s">
        <v>42</v>
      </c>
      <c r="S22" s="53" t="s">
        <v>43</v>
      </c>
      <c r="T22" s="53" t="s">
        <v>44</v>
      </c>
      <c r="U22" s="53" t="s">
        <v>45</v>
      </c>
      <c r="V22" s="54" t="s">
        <v>48</v>
      </c>
      <c r="W22" s="51"/>
      <c r="X22" s="40"/>
      <c r="Y22" s="245"/>
      <c r="Z22" s="55"/>
      <c r="AA22" s="55"/>
      <c r="AB22" s="55"/>
      <c r="AC22" s="55"/>
      <c r="AD22" s="17"/>
      <c r="AE22" s="56"/>
      <c r="AF22" s="56"/>
      <c r="AG22" s="57"/>
      <c r="AH22" s="57"/>
      <c r="AI22" s="57"/>
      <c r="AJ22" s="57"/>
      <c r="AK22" s="41"/>
      <c r="AL22" s="41"/>
      <c r="AM22" s="41"/>
      <c r="AN22" s="41"/>
    </row>
    <row r="23" spans="1:40" ht="16.5" thickBot="1" x14ac:dyDescent="0.25">
      <c r="A23" s="58" t="s">
        <v>49</v>
      </c>
      <c r="B23" s="59" t="s">
        <v>50</v>
      </c>
      <c r="C23" s="59" t="s">
        <v>51</v>
      </c>
      <c r="D23" s="59" t="s">
        <v>52</v>
      </c>
      <c r="E23" s="59" t="s">
        <v>53</v>
      </c>
      <c r="F23" s="59" t="s">
        <v>54</v>
      </c>
      <c r="G23" s="59" t="s">
        <v>55</v>
      </c>
      <c r="H23" s="59" t="s">
        <v>56</v>
      </c>
      <c r="I23" s="59" t="s">
        <v>57</v>
      </c>
      <c r="J23" s="59" t="s">
        <v>58</v>
      </c>
      <c r="K23" s="59" t="s">
        <v>59</v>
      </c>
      <c r="L23" s="59" t="s">
        <v>60</v>
      </c>
      <c r="M23" s="59" t="s">
        <v>60</v>
      </c>
      <c r="N23" s="59" t="s">
        <v>61</v>
      </c>
      <c r="O23" s="59" t="s">
        <v>62</v>
      </c>
      <c r="P23" s="59" t="s">
        <v>63</v>
      </c>
      <c r="Q23" s="59" t="s">
        <v>64</v>
      </c>
      <c r="R23" s="59" t="s">
        <v>65</v>
      </c>
      <c r="S23" s="59" t="s">
        <v>66</v>
      </c>
      <c r="T23" s="59" t="s">
        <v>67</v>
      </c>
      <c r="U23" s="59" t="s">
        <v>68</v>
      </c>
      <c r="V23" s="59" t="s">
        <v>69</v>
      </c>
      <c r="W23" s="60" t="s">
        <v>70</v>
      </c>
      <c r="Y23" s="4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41"/>
      <c r="AL23" s="41"/>
      <c r="AM23" s="41"/>
      <c r="AN23" s="41"/>
    </row>
    <row r="24" spans="1:40" s="63" customFormat="1" ht="15.75" x14ac:dyDescent="0.2">
      <c r="A24" s="249" t="s">
        <v>71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1"/>
    </row>
    <row r="25" spans="1:40" s="63" customFormat="1" ht="15.75" x14ac:dyDescent="0.2">
      <c r="A25" s="252" t="s">
        <v>72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4"/>
    </row>
    <row r="26" spans="1:40" s="80" customFormat="1" ht="47.25" x14ac:dyDescent="0.2">
      <c r="A26" s="255" t="s">
        <v>87</v>
      </c>
      <c r="B26" s="256" t="s">
        <v>88</v>
      </c>
      <c r="C26" s="126" t="s">
        <v>75</v>
      </c>
      <c r="D26" s="127"/>
      <c r="E26" s="96">
        <f t="shared" ref="E26:E32" si="0">F26/30</f>
        <v>3</v>
      </c>
      <c r="F26" s="161">
        <v>90</v>
      </c>
      <c r="G26" s="98">
        <f t="shared" ref="G26:G32" si="1">H26+I26+J26+K26+L26</f>
        <v>10</v>
      </c>
      <c r="H26" s="129"/>
      <c r="I26" s="130">
        <v>4</v>
      </c>
      <c r="J26" s="128">
        <v>4</v>
      </c>
      <c r="K26" s="131">
        <v>2</v>
      </c>
      <c r="L26" s="98"/>
      <c r="M26" s="104">
        <f>F26-G26-Y26</f>
        <v>78</v>
      </c>
      <c r="N26" s="77"/>
      <c r="O26" s="77"/>
      <c r="P26" s="69">
        <f t="shared" ref="P26:P32" si="2">Q26/30</f>
        <v>0</v>
      </c>
      <c r="Q26" s="78"/>
      <c r="R26" s="78">
        <f t="shared" ref="R26:R32" si="3">S26+T26+U26+V26</f>
        <v>0</v>
      </c>
      <c r="S26" s="78"/>
      <c r="T26" s="78"/>
      <c r="U26" s="78"/>
      <c r="V26" s="78"/>
      <c r="W26" s="79">
        <f t="shared" ref="W26:W32" si="4">Q26-R26</f>
        <v>0</v>
      </c>
      <c r="Y26" s="257">
        <v>2</v>
      </c>
      <c r="Z26" s="258"/>
    </row>
    <row r="27" spans="1:40" s="80" customFormat="1" ht="15.75" hidden="1" outlineLevel="1" x14ac:dyDescent="0.2">
      <c r="A27" s="259"/>
      <c r="B27" s="260"/>
      <c r="C27" s="82"/>
      <c r="D27" s="83"/>
      <c r="E27" s="69">
        <f t="shared" si="0"/>
        <v>0</v>
      </c>
      <c r="F27" s="84"/>
      <c r="G27" s="71">
        <f t="shared" si="1"/>
        <v>0</v>
      </c>
      <c r="H27" s="85"/>
      <c r="I27" s="86"/>
      <c r="J27" s="87"/>
      <c r="K27" s="88"/>
      <c r="L27" s="89"/>
      <c r="M27" s="76">
        <f t="shared" ref="M27:M32" si="5">F27-G27</f>
        <v>0</v>
      </c>
      <c r="N27" s="77"/>
      <c r="O27" s="90"/>
      <c r="P27" s="69">
        <f t="shared" si="2"/>
        <v>0</v>
      </c>
      <c r="Q27" s="91"/>
      <c r="R27" s="91">
        <f t="shared" si="3"/>
        <v>0</v>
      </c>
      <c r="S27" s="91"/>
      <c r="T27" s="91"/>
      <c r="U27" s="91"/>
      <c r="V27" s="78"/>
      <c r="W27" s="79">
        <f t="shared" si="4"/>
        <v>0</v>
      </c>
      <c r="Y27" s="257"/>
      <c r="Z27" s="258"/>
    </row>
    <row r="28" spans="1:40" s="80" customFormat="1" ht="15.75" hidden="1" outlineLevel="1" x14ac:dyDescent="0.2">
      <c r="A28" s="65"/>
      <c r="B28" s="81"/>
      <c r="C28" s="82"/>
      <c r="D28" s="83"/>
      <c r="E28" s="69">
        <f t="shared" si="0"/>
        <v>0</v>
      </c>
      <c r="F28" s="84"/>
      <c r="G28" s="71">
        <f t="shared" si="1"/>
        <v>0</v>
      </c>
      <c r="H28" s="85"/>
      <c r="I28" s="86"/>
      <c r="J28" s="87"/>
      <c r="K28" s="88"/>
      <c r="L28" s="89"/>
      <c r="M28" s="76">
        <f t="shared" si="5"/>
        <v>0</v>
      </c>
      <c r="N28" s="77"/>
      <c r="O28" s="90"/>
      <c r="P28" s="69">
        <f t="shared" si="2"/>
        <v>0</v>
      </c>
      <c r="Q28" s="91"/>
      <c r="R28" s="91">
        <f t="shared" si="3"/>
        <v>0</v>
      </c>
      <c r="S28" s="91"/>
      <c r="T28" s="91"/>
      <c r="U28" s="91"/>
      <c r="V28" s="78"/>
      <c r="W28" s="79">
        <f t="shared" si="4"/>
        <v>0</v>
      </c>
      <c r="Y28" s="257"/>
      <c r="Z28" s="258"/>
    </row>
    <row r="29" spans="1:40" s="80" customFormat="1" ht="15.75" hidden="1" outlineLevel="1" x14ac:dyDescent="0.2">
      <c r="A29" s="65"/>
      <c r="B29" s="81"/>
      <c r="C29" s="82"/>
      <c r="D29" s="83"/>
      <c r="E29" s="69">
        <f t="shared" si="0"/>
        <v>0</v>
      </c>
      <c r="F29" s="84"/>
      <c r="G29" s="71">
        <f t="shared" si="1"/>
        <v>0</v>
      </c>
      <c r="H29" s="85"/>
      <c r="I29" s="86"/>
      <c r="J29" s="87"/>
      <c r="K29" s="88"/>
      <c r="L29" s="89"/>
      <c r="M29" s="76">
        <f t="shared" si="5"/>
        <v>0</v>
      </c>
      <c r="N29" s="77"/>
      <c r="O29" s="90"/>
      <c r="P29" s="69">
        <f t="shared" si="2"/>
        <v>0</v>
      </c>
      <c r="Q29" s="91"/>
      <c r="R29" s="91">
        <f t="shared" si="3"/>
        <v>0</v>
      </c>
      <c r="S29" s="91"/>
      <c r="T29" s="91"/>
      <c r="U29" s="91"/>
      <c r="V29" s="78"/>
      <c r="W29" s="79">
        <f t="shared" si="4"/>
        <v>0</v>
      </c>
      <c r="Y29" s="257"/>
      <c r="Z29" s="258"/>
    </row>
    <row r="30" spans="1:40" s="80" customFormat="1" ht="15.75" hidden="1" outlineLevel="1" x14ac:dyDescent="0.2">
      <c r="A30" s="65"/>
      <c r="B30" s="81"/>
      <c r="C30" s="82"/>
      <c r="D30" s="83"/>
      <c r="E30" s="69">
        <f t="shared" si="0"/>
        <v>0</v>
      </c>
      <c r="F30" s="84"/>
      <c r="G30" s="71">
        <f t="shared" si="1"/>
        <v>0</v>
      </c>
      <c r="H30" s="85"/>
      <c r="I30" s="86"/>
      <c r="J30" s="87"/>
      <c r="K30" s="88"/>
      <c r="L30" s="89"/>
      <c r="M30" s="111">
        <f t="shared" si="5"/>
        <v>0</v>
      </c>
      <c r="N30" s="77"/>
      <c r="O30" s="90"/>
      <c r="P30" s="69">
        <f t="shared" si="2"/>
        <v>0</v>
      </c>
      <c r="Q30" s="91"/>
      <c r="R30" s="91">
        <f t="shared" si="3"/>
        <v>0</v>
      </c>
      <c r="S30" s="91"/>
      <c r="T30" s="91"/>
      <c r="U30" s="91"/>
      <c r="V30" s="78"/>
      <c r="W30" s="79">
        <f>Q30-R30+M30</f>
        <v>0</v>
      </c>
      <c r="Y30" s="257"/>
      <c r="Z30" s="258"/>
    </row>
    <row r="31" spans="1:40" s="80" customFormat="1" ht="15.75" hidden="1" outlineLevel="1" x14ac:dyDescent="0.2">
      <c r="A31" s="116"/>
      <c r="B31" s="81"/>
      <c r="C31" s="82"/>
      <c r="D31" s="83"/>
      <c r="E31" s="69">
        <f t="shared" si="0"/>
        <v>0</v>
      </c>
      <c r="F31" s="84"/>
      <c r="G31" s="71">
        <f t="shared" si="1"/>
        <v>0</v>
      </c>
      <c r="H31" s="85"/>
      <c r="I31" s="86"/>
      <c r="J31" s="87"/>
      <c r="K31" s="88"/>
      <c r="L31" s="89"/>
      <c r="M31" s="111">
        <f t="shared" si="5"/>
        <v>0</v>
      </c>
      <c r="N31" s="77"/>
      <c r="O31" s="90"/>
      <c r="P31" s="69">
        <f t="shared" si="2"/>
        <v>0</v>
      </c>
      <c r="Q31" s="91"/>
      <c r="R31" s="91">
        <f t="shared" si="3"/>
        <v>0</v>
      </c>
      <c r="S31" s="91"/>
      <c r="T31" s="91"/>
      <c r="U31" s="91"/>
      <c r="V31" s="78"/>
      <c r="W31" s="79">
        <f>Q31-R31+M31</f>
        <v>0</v>
      </c>
      <c r="Y31" s="257"/>
      <c r="Z31" s="258"/>
    </row>
    <row r="32" spans="1:40" s="80" customFormat="1" ht="15.75" hidden="1" outlineLevel="1" x14ac:dyDescent="0.2">
      <c r="A32" s="116"/>
      <c r="B32" s="117"/>
      <c r="C32" s="82"/>
      <c r="D32" s="83"/>
      <c r="E32" s="69">
        <f t="shared" si="0"/>
        <v>0</v>
      </c>
      <c r="F32" s="84"/>
      <c r="G32" s="71">
        <f t="shared" si="1"/>
        <v>0</v>
      </c>
      <c r="H32" s="85"/>
      <c r="I32" s="86"/>
      <c r="J32" s="87"/>
      <c r="K32" s="88"/>
      <c r="L32" s="89"/>
      <c r="M32" s="76">
        <f t="shared" si="5"/>
        <v>0</v>
      </c>
      <c r="N32" s="77"/>
      <c r="O32" s="90"/>
      <c r="P32" s="69">
        <f t="shared" si="2"/>
        <v>0</v>
      </c>
      <c r="Q32" s="91"/>
      <c r="R32" s="91">
        <f t="shared" si="3"/>
        <v>0</v>
      </c>
      <c r="S32" s="91"/>
      <c r="T32" s="91"/>
      <c r="U32" s="91"/>
      <c r="V32" s="78"/>
      <c r="W32" s="118">
        <f t="shared" si="4"/>
        <v>0</v>
      </c>
      <c r="Y32" s="257"/>
      <c r="Z32" s="258"/>
    </row>
    <row r="33" spans="1:26" s="80" customFormat="1" ht="15.75" collapsed="1" x14ac:dyDescent="0.2">
      <c r="A33" s="119"/>
      <c r="B33" s="120" t="s">
        <v>89</v>
      </c>
      <c r="C33" s="121"/>
      <c r="D33" s="121"/>
      <c r="E33" s="122">
        <f t="shared" ref="E33:M33" si="6">SUM(E26:E32)</f>
        <v>3</v>
      </c>
      <c r="F33" s="123">
        <f t="shared" si="6"/>
        <v>90</v>
      </c>
      <c r="G33" s="123">
        <f t="shared" si="6"/>
        <v>10</v>
      </c>
      <c r="H33" s="123">
        <f t="shared" si="6"/>
        <v>0</v>
      </c>
      <c r="I33" s="123">
        <f t="shared" si="6"/>
        <v>4</v>
      </c>
      <c r="J33" s="123">
        <f t="shared" si="6"/>
        <v>4</v>
      </c>
      <c r="K33" s="123">
        <f t="shared" si="6"/>
        <v>2</v>
      </c>
      <c r="L33" s="123">
        <f t="shared" si="6"/>
        <v>0</v>
      </c>
      <c r="M33" s="124">
        <f t="shared" si="6"/>
        <v>78</v>
      </c>
      <c r="N33" s="121"/>
      <c r="O33" s="121"/>
      <c r="P33" s="122">
        <f t="shared" ref="P33:W33" si="7">SUM(P26:P32)</f>
        <v>0</v>
      </c>
      <c r="Q33" s="123">
        <f t="shared" si="7"/>
        <v>0</v>
      </c>
      <c r="R33" s="123">
        <f t="shared" si="7"/>
        <v>0</v>
      </c>
      <c r="S33" s="123">
        <f t="shared" si="7"/>
        <v>0</v>
      </c>
      <c r="T33" s="123">
        <f t="shared" si="7"/>
        <v>0</v>
      </c>
      <c r="U33" s="123">
        <f t="shared" si="7"/>
        <v>0</v>
      </c>
      <c r="V33" s="123">
        <f t="shared" si="7"/>
        <v>0</v>
      </c>
      <c r="W33" s="125">
        <f t="shared" si="7"/>
        <v>0</v>
      </c>
      <c r="Y33" s="257"/>
      <c r="Z33" s="258"/>
    </row>
    <row r="34" spans="1:26" s="63" customFormat="1" ht="15.75" x14ac:dyDescent="0.2">
      <c r="A34" s="252" t="s">
        <v>90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4"/>
      <c r="Y34" s="261"/>
      <c r="Z34" s="262"/>
    </row>
    <row r="35" spans="1:26" s="115" customFormat="1" ht="15.75" x14ac:dyDescent="0.2">
      <c r="A35" s="92" t="s">
        <v>104</v>
      </c>
      <c r="B35" s="93" t="s">
        <v>105</v>
      </c>
      <c r="C35" s="126" t="s">
        <v>75</v>
      </c>
      <c r="D35" s="127"/>
      <c r="E35" s="96">
        <f t="shared" ref="E35:E46" si="8">F35/30</f>
        <v>3</v>
      </c>
      <c r="F35" s="128">
        <v>90</v>
      </c>
      <c r="G35" s="98">
        <f t="shared" ref="G35:G46" si="9">H35+I35+J35+K35+L35</f>
        <v>10</v>
      </c>
      <c r="H35" s="129"/>
      <c r="I35" s="130">
        <v>4</v>
      </c>
      <c r="J35" s="128">
        <v>4</v>
      </c>
      <c r="K35" s="131">
        <v>2</v>
      </c>
      <c r="L35" s="98"/>
      <c r="M35" s="104">
        <f>F35-G35-Y35</f>
        <v>78</v>
      </c>
      <c r="N35" s="105"/>
      <c r="O35" s="105"/>
      <c r="P35" s="132">
        <f t="shared" ref="P35:P46" si="10">Q35/30</f>
        <v>0</v>
      </c>
      <c r="Q35" s="108"/>
      <c r="R35" s="108">
        <f t="shared" ref="R35:R46" si="11">S35+T35+U35+V35</f>
        <v>0</v>
      </c>
      <c r="S35" s="108"/>
      <c r="T35" s="108"/>
      <c r="U35" s="108"/>
      <c r="V35" s="108"/>
      <c r="W35" s="109">
        <f t="shared" ref="W35:W46" si="12">Q35-R35</f>
        <v>0</v>
      </c>
      <c r="Y35" s="263">
        <v>2</v>
      </c>
      <c r="Z35" s="264"/>
    </row>
    <row r="36" spans="1:26" s="115" customFormat="1" ht="31.5" x14ac:dyDescent="0.2">
      <c r="A36" s="113" t="s">
        <v>166</v>
      </c>
      <c r="B36" s="133" t="s">
        <v>167</v>
      </c>
      <c r="C36" s="126"/>
      <c r="D36" s="127"/>
      <c r="E36" s="96">
        <f t="shared" si="8"/>
        <v>0</v>
      </c>
      <c r="F36" s="128"/>
      <c r="G36" s="96">
        <f t="shared" si="9"/>
        <v>0</v>
      </c>
      <c r="H36" s="129"/>
      <c r="I36" s="130"/>
      <c r="J36" s="128"/>
      <c r="K36" s="131"/>
      <c r="L36" s="98"/>
      <c r="M36" s="104"/>
      <c r="N36" s="105" t="s">
        <v>75</v>
      </c>
      <c r="O36" s="105"/>
      <c r="P36" s="132">
        <f t="shared" si="10"/>
        <v>4</v>
      </c>
      <c r="Q36" s="108">
        <v>120</v>
      </c>
      <c r="R36" s="108">
        <f t="shared" si="11"/>
        <v>16</v>
      </c>
      <c r="S36" s="108"/>
      <c r="T36" s="108">
        <v>8</v>
      </c>
      <c r="U36" s="108">
        <v>4</v>
      </c>
      <c r="V36" s="108">
        <v>4</v>
      </c>
      <c r="W36" s="109">
        <f>Q36-R36-G36</f>
        <v>104</v>
      </c>
      <c r="Y36" s="263"/>
      <c r="Z36" s="264"/>
    </row>
    <row r="37" spans="1:26" s="115" customFormat="1" ht="15.75" x14ac:dyDescent="0.2">
      <c r="A37" s="113" t="s">
        <v>168</v>
      </c>
      <c r="B37" s="93" t="s">
        <v>169</v>
      </c>
      <c r="C37" s="126"/>
      <c r="D37" s="127"/>
      <c r="E37" s="96">
        <f t="shared" si="8"/>
        <v>0</v>
      </c>
      <c r="F37" s="128"/>
      <c r="G37" s="98">
        <f t="shared" si="9"/>
        <v>0</v>
      </c>
      <c r="H37" s="129"/>
      <c r="I37" s="130"/>
      <c r="J37" s="128"/>
      <c r="K37" s="131"/>
      <c r="L37" s="98"/>
      <c r="M37" s="104">
        <f t="shared" ref="M37:M46" si="13">F37-G37</f>
        <v>0</v>
      </c>
      <c r="N37" s="105" t="s">
        <v>108</v>
      </c>
      <c r="O37" s="105"/>
      <c r="P37" s="132">
        <f t="shared" si="10"/>
        <v>9</v>
      </c>
      <c r="Q37" s="108">
        <v>270</v>
      </c>
      <c r="R37" s="108">
        <f t="shared" si="11"/>
        <v>0</v>
      </c>
      <c r="S37" s="108"/>
      <c r="T37" s="108"/>
      <c r="U37" s="108"/>
      <c r="V37" s="108"/>
      <c r="W37" s="109">
        <f t="shared" si="12"/>
        <v>270</v>
      </c>
      <c r="Y37" s="263">
        <f>Q37/45</f>
        <v>6</v>
      </c>
      <c r="Z37" s="264"/>
    </row>
    <row r="38" spans="1:26" s="115" customFormat="1" ht="15.75" hidden="1" outlineLevel="1" x14ac:dyDescent="0.2">
      <c r="A38" s="113"/>
      <c r="B38" s="93"/>
      <c r="C38" s="94"/>
      <c r="D38" s="95"/>
      <c r="E38" s="96">
        <f t="shared" si="8"/>
        <v>0</v>
      </c>
      <c r="F38" s="101"/>
      <c r="G38" s="98">
        <f t="shared" si="9"/>
        <v>0</v>
      </c>
      <c r="H38" s="99"/>
      <c r="I38" s="100"/>
      <c r="J38" s="101"/>
      <c r="K38" s="102"/>
      <c r="L38" s="103"/>
      <c r="M38" s="114">
        <f t="shared" si="13"/>
        <v>0</v>
      </c>
      <c r="N38" s="105"/>
      <c r="O38" s="106"/>
      <c r="P38" s="132">
        <f t="shared" si="10"/>
        <v>0</v>
      </c>
      <c r="Q38" s="107"/>
      <c r="R38" s="107">
        <f t="shared" si="11"/>
        <v>0</v>
      </c>
      <c r="S38" s="107"/>
      <c r="T38" s="107"/>
      <c r="U38" s="107"/>
      <c r="V38" s="108"/>
      <c r="W38" s="109">
        <f>Q38-R38+M38</f>
        <v>0</v>
      </c>
      <c r="Y38" s="263"/>
      <c r="Z38" s="264"/>
    </row>
    <row r="39" spans="1:26" s="115" customFormat="1" ht="15.75" hidden="1" outlineLevel="1" x14ac:dyDescent="0.2">
      <c r="A39" s="113"/>
      <c r="B39" s="133"/>
      <c r="C39" s="94"/>
      <c r="D39" s="95"/>
      <c r="E39" s="96">
        <f t="shared" si="8"/>
        <v>0</v>
      </c>
      <c r="F39" s="101"/>
      <c r="G39" s="98">
        <f t="shared" si="9"/>
        <v>0</v>
      </c>
      <c r="H39" s="99"/>
      <c r="I39" s="100"/>
      <c r="J39" s="101"/>
      <c r="K39" s="102"/>
      <c r="L39" s="103"/>
      <c r="M39" s="114">
        <f t="shared" si="13"/>
        <v>0</v>
      </c>
      <c r="N39" s="105"/>
      <c r="O39" s="106"/>
      <c r="P39" s="132">
        <f t="shared" si="10"/>
        <v>0</v>
      </c>
      <c r="Q39" s="107"/>
      <c r="R39" s="107">
        <f t="shared" si="11"/>
        <v>0</v>
      </c>
      <c r="S39" s="107"/>
      <c r="T39" s="107"/>
      <c r="U39" s="107"/>
      <c r="V39" s="108"/>
      <c r="W39" s="109">
        <f>Q39-R39+M39</f>
        <v>0</v>
      </c>
      <c r="Y39" s="263"/>
      <c r="Z39" s="264"/>
    </row>
    <row r="40" spans="1:26" s="115" customFormat="1" ht="15.75" hidden="1" outlineLevel="1" x14ac:dyDescent="0.2">
      <c r="A40" s="92"/>
      <c r="B40" s="93"/>
      <c r="C40" s="94"/>
      <c r="D40" s="95"/>
      <c r="E40" s="96">
        <f t="shared" si="8"/>
        <v>0</v>
      </c>
      <c r="F40" s="101"/>
      <c r="G40" s="98">
        <f t="shared" si="9"/>
        <v>0</v>
      </c>
      <c r="H40" s="99"/>
      <c r="I40" s="100"/>
      <c r="J40" s="101"/>
      <c r="K40" s="102"/>
      <c r="L40" s="103"/>
      <c r="M40" s="114">
        <f t="shared" si="13"/>
        <v>0</v>
      </c>
      <c r="N40" s="105"/>
      <c r="O40" s="106"/>
      <c r="P40" s="132">
        <f t="shared" si="10"/>
        <v>0</v>
      </c>
      <c r="Q40" s="107"/>
      <c r="R40" s="107">
        <f t="shared" si="11"/>
        <v>0</v>
      </c>
      <c r="S40" s="107"/>
      <c r="T40" s="107"/>
      <c r="U40" s="107"/>
      <c r="V40" s="108"/>
      <c r="W40" s="109">
        <f>Q40-R40+M40</f>
        <v>0</v>
      </c>
      <c r="Y40" s="263"/>
      <c r="Z40" s="264"/>
    </row>
    <row r="41" spans="1:26" s="115" customFormat="1" ht="15.75" hidden="1" outlineLevel="1" x14ac:dyDescent="0.2">
      <c r="A41" s="113"/>
      <c r="B41" s="93"/>
      <c r="C41" s="94"/>
      <c r="D41" s="95"/>
      <c r="E41" s="96">
        <f t="shared" si="8"/>
        <v>0</v>
      </c>
      <c r="F41" s="101"/>
      <c r="G41" s="98">
        <f t="shared" si="9"/>
        <v>0</v>
      </c>
      <c r="H41" s="99"/>
      <c r="I41" s="100"/>
      <c r="J41" s="101"/>
      <c r="K41" s="102"/>
      <c r="L41" s="103"/>
      <c r="M41" s="104">
        <f t="shared" si="13"/>
        <v>0</v>
      </c>
      <c r="N41" s="105"/>
      <c r="O41" s="106"/>
      <c r="P41" s="132">
        <f t="shared" si="10"/>
        <v>0</v>
      </c>
      <c r="Q41" s="107"/>
      <c r="R41" s="107">
        <f t="shared" si="11"/>
        <v>0</v>
      </c>
      <c r="S41" s="107"/>
      <c r="T41" s="107"/>
      <c r="U41" s="107"/>
      <c r="V41" s="108"/>
      <c r="W41" s="265">
        <f t="shared" si="12"/>
        <v>0</v>
      </c>
      <c r="Y41" s="263"/>
      <c r="Z41" s="264"/>
    </row>
    <row r="42" spans="1:26" s="115" customFormat="1" ht="15.75" hidden="1" outlineLevel="1" x14ac:dyDescent="0.2">
      <c r="A42" s="113"/>
      <c r="B42" s="133"/>
      <c r="C42" s="94"/>
      <c r="D42" s="95"/>
      <c r="E42" s="96">
        <f t="shared" si="8"/>
        <v>0</v>
      </c>
      <c r="F42" s="101"/>
      <c r="G42" s="98">
        <f t="shared" si="9"/>
        <v>0</v>
      </c>
      <c r="H42" s="99"/>
      <c r="I42" s="100"/>
      <c r="J42" s="101"/>
      <c r="K42" s="102"/>
      <c r="L42" s="103"/>
      <c r="M42" s="104">
        <f t="shared" si="13"/>
        <v>0</v>
      </c>
      <c r="N42" s="105"/>
      <c r="O42" s="106"/>
      <c r="P42" s="132">
        <f t="shared" si="10"/>
        <v>0</v>
      </c>
      <c r="Q42" s="107"/>
      <c r="R42" s="107">
        <f t="shared" si="11"/>
        <v>0</v>
      </c>
      <c r="S42" s="107"/>
      <c r="T42" s="107"/>
      <c r="U42" s="107"/>
      <c r="V42" s="108"/>
      <c r="W42" s="109">
        <f t="shared" si="12"/>
        <v>0</v>
      </c>
      <c r="Y42" s="263"/>
      <c r="Z42" s="264"/>
    </row>
    <row r="43" spans="1:26" s="272" customFormat="1" ht="15.75" hidden="1" outlineLevel="1" x14ac:dyDescent="0.2">
      <c r="A43" s="266"/>
      <c r="B43" s="133"/>
      <c r="C43" s="129"/>
      <c r="D43" s="128"/>
      <c r="E43" s="162">
        <f t="shared" si="8"/>
        <v>0</v>
      </c>
      <c r="F43" s="267"/>
      <c r="G43" s="98">
        <f t="shared" si="9"/>
        <v>0</v>
      </c>
      <c r="H43" s="98"/>
      <c r="I43" s="163"/>
      <c r="J43" s="268"/>
      <c r="K43" s="269"/>
      <c r="L43" s="129"/>
      <c r="M43" s="104">
        <f t="shared" si="13"/>
        <v>0</v>
      </c>
      <c r="N43" s="165"/>
      <c r="O43" s="105"/>
      <c r="P43" s="162">
        <f t="shared" si="10"/>
        <v>0</v>
      </c>
      <c r="Q43" s="163"/>
      <c r="R43" s="108">
        <f t="shared" si="11"/>
        <v>0</v>
      </c>
      <c r="S43" s="161"/>
      <c r="T43" s="163"/>
      <c r="U43" s="166"/>
      <c r="V43" s="108"/>
      <c r="W43" s="109">
        <f t="shared" si="12"/>
        <v>0</v>
      </c>
      <c r="X43" s="115"/>
      <c r="Y43" s="270"/>
      <c r="Z43" s="271"/>
    </row>
    <row r="44" spans="1:26" s="272" customFormat="1" ht="15.75" hidden="1" outlineLevel="1" x14ac:dyDescent="0.2">
      <c r="A44" s="266"/>
      <c r="B44" s="273"/>
      <c r="C44" s="129"/>
      <c r="D44" s="128"/>
      <c r="E44" s="162">
        <f t="shared" si="8"/>
        <v>0</v>
      </c>
      <c r="F44" s="267"/>
      <c r="G44" s="98">
        <f t="shared" si="9"/>
        <v>0</v>
      </c>
      <c r="H44" s="98"/>
      <c r="I44" s="163"/>
      <c r="J44" s="268"/>
      <c r="K44" s="269"/>
      <c r="L44" s="129"/>
      <c r="M44" s="104">
        <f t="shared" si="13"/>
        <v>0</v>
      </c>
      <c r="N44" s="165"/>
      <c r="O44" s="105"/>
      <c r="P44" s="162">
        <f t="shared" si="10"/>
        <v>0</v>
      </c>
      <c r="Q44" s="163"/>
      <c r="R44" s="108">
        <f t="shared" si="11"/>
        <v>0</v>
      </c>
      <c r="S44" s="161"/>
      <c r="T44" s="163"/>
      <c r="U44" s="166"/>
      <c r="V44" s="108"/>
      <c r="W44" s="109">
        <f t="shared" si="12"/>
        <v>0</v>
      </c>
      <c r="X44" s="115"/>
      <c r="Y44" s="270"/>
      <c r="Z44" s="271"/>
    </row>
    <row r="45" spans="1:26" s="276" customFormat="1" ht="15.75" hidden="1" outlineLevel="1" x14ac:dyDescent="0.2">
      <c r="A45" s="266"/>
      <c r="B45" s="133"/>
      <c r="C45" s="129"/>
      <c r="D45" s="128"/>
      <c r="E45" s="162">
        <f t="shared" si="8"/>
        <v>0</v>
      </c>
      <c r="F45" s="267"/>
      <c r="G45" s="98">
        <f t="shared" si="9"/>
        <v>0</v>
      </c>
      <c r="H45" s="98"/>
      <c r="I45" s="163"/>
      <c r="J45" s="268"/>
      <c r="K45" s="269"/>
      <c r="L45" s="129"/>
      <c r="M45" s="104">
        <f t="shared" si="13"/>
        <v>0</v>
      </c>
      <c r="N45" s="165"/>
      <c r="O45" s="105"/>
      <c r="P45" s="162">
        <f t="shared" si="10"/>
        <v>0</v>
      </c>
      <c r="Q45" s="163"/>
      <c r="R45" s="108">
        <f t="shared" si="11"/>
        <v>0</v>
      </c>
      <c r="S45" s="161"/>
      <c r="T45" s="163"/>
      <c r="U45" s="166"/>
      <c r="V45" s="108"/>
      <c r="W45" s="109">
        <f t="shared" si="12"/>
        <v>0</v>
      </c>
      <c r="X45" s="115"/>
      <c r="Y45" s="274"/>
      <c r="Z45" s="275"/>
    </row>
    <row r="46" spans="1:26" s="276" customFormat="1" ht="15.75" hidden="1" outlineLevel="1" x14ac:dyDescent="0.2">
      <c r="A46" s="266"/>
      <c r="B46" s="133"/>
      <c r="C46" s="129"/>
      <c r="D46" s="128"/>
      <c r="E46" s="162">
        <f t="shared" si="8"/>
        <v>0</v>
      </c>
      <c r="F46" s="267"/>
      <c r="G46" s="98">
        <f t="shared" si="9"/>
        <v>0</v>
      </c>
      <c r="H46" s="98"/>
      <c r="I46" s="163"/>
      <c r="J46" s="268"/>
      <c r="K46" s="269"/>
      <c r="L46" s="129"/>
      <c r="M46" s="104">
        <f t="shared" si="13"/>
        <v>0</v>
      </c>
      <c r="N46" s="165"/>
      <c r="O46" s="105"/>
      <c r="P46" s="162">
        <f t="shared" si="10"/>
        <v>0</v>
      </c>
      <c r="Q46" s="163"/>
      <c r="R46" s="108">
        <f t="shared" si="11"/>
        <v>0</v>
      </c>
      <c r="S46" s="161"/>
      <c r="T46" s="163"/>
      <c r="U46" s="166"/>
      <c r="V46" s="108"/>
      <c r="W46" s="109">
        <f t="shared" si="12"/>
        <v>0</v>
      </c>
      <c r="X46" s="115"/>
      <c r="Y46" s="274"/>
      <c r="Z46" s="275"/>
    </row>
    <row r="47" spans="1:26" s="115" customFormat="1" ht="16.5" collapsed="1" thickBot="1" x14ac:dyDescent="0.25">
      <c r="A47" s="277"/>
      <c r="B47" s="278" t="s">
        <v>109</v>
      </c>
      <c r="C47" s="279"/>
      <c r="D47" s="279"/>
      <c r="E47" s="280">
        <f t="shared" ref="E47:M47" si="14">SUM(E35:E45)</f>
        <v>3</v>
      </c>
      <c r="F47" s="281">
        <f t="shared" si="14"/>
        <v>90</v>
      </c>
      <c r="G47" s="281">
        <f t="shared" si="14"/>
        <v>10</v>
      </c>
      <c r="H47" s="281">
        <f t="shared" si="14"/>
        <v>0</v>
      </c>
      <c r="I47" s="281">
        <f t="shared" si="14"/>
        <v>4</v>
      </c>
      <c r="J47" s="281">
        <f t="shared" si="14"/>
        <v>4</v>
      </c>
      <c r="K47" s="281">
        <f t="shared" si="14"/>
        <v>2</v>
      </c>
      <c r="L47" s="281">
        <f t="shared" si="14"/>
        <v>0</v>
      </c>
      <c r="M47" s="282">
        <f t="shared" si="14"/>
        <v>78</v>
      </c>
      <c r="N47" s="283"/>
      <c r="O47" s="284"/>
      <c r="P47" s="280">
        <f t="shared" ref="P47:W47" si="15">SUM(P35:P45)</f>
        <v>13</v>
      </c>
      <c r="Q47" s="281">
        <f t="shared" si="15"/>
        <v>390</v>
      </c>
      <c r="R47" s="281">
        <f t="shared" si="15"/>
        <v>16</v>
      </c>
      <c r="S47" s="281">
        <f t="shared" si="15"/>
        <v>0</v>
      </c>
      <c r="T47" s="281">
        <f t="shared" si="15"/>
        <v>8</v>
      </c>
      <c r="U47" s="281">
        <f t="shared" si="15"/>
        <v>4</v>
      </c>
      <c r="V47" s="281">
        <f t="shared" si="15"/>
        <v>4</v>
      </c>
      <c r="W47" s="285">
        <f t="shared" si="15"/>
        <v>374</v>
      </c>
      <c r="Y47" s="263"/>
      <c r="Z47" s="264"/>
    </row>
    <row r="48" spans="1:26" s="115" customFormat="1" ht="16.5" thickBot="1" x14ac:dyDescent="0.25">
      <c r="A48" s="286" t="s">
        <v>110</v>
      </c>
      <c r="B48" s="286"/>
      <c r="C48" s="287"/>
      <c r="D48" s="287"/>
      <c r="E48" s="288">
        <f t="shared" ref="E48:M48" si="16">E47+E33</f>
        <v>6</v>
      </c>
      <c r="F48" s="289">
        <f t="shared" si="16"/>
        <v>180</v>
      </c>
      <c r="G48" s="289">
        <f t="shared" si="16"/>
        <v>20</v>
      </c>
      <c r="H48" s="289">
        <f t="shared" si="16"/>
        <v>0</v>
      </c>
      <c r="I48" s="289">
        <f t="shared" si="16"/>
        <v>8</v>
      </c>
      <c r="J48" s="289">
        <f t="shared" si="16"/>
        <v>8</v>
      </c>
      <c r="K48" s="289">
        <f t="shared" si="16"/>
        <v>4</v>
      </c>
      <c r="L48" s="289">
        <f t="shared" si="16"/>
        <v>0</v>
      </c>
      <c r="M48" s="290">
        <f t="shared" si="16"/>
        <v>156</v>
      </c>
      <c r="N48" s="291"/>
      <c r="O48" s="287"/>
      <c r="P48" s="288">
        <f t="shared" ref="P48:W48" si="17">P47+P33</f>
        <v>13</v>
      </c>
      <c r="Q48" s="289">
        <f t="shared" si="17"/>
        <v>390</v>
      </c>
      <c r="R48" s="289">
        <f t="shared" si="17"/>
        <v>16</v>
      </c>
      <c r="S48" s="289">
        <f t="shared" si="17"/>
        <v>0</v>
      </c>
      <c r="T48" s="289">
        <f t="shared" si="17"/>
        <v>8</v>
      </c>
      <c r="U48" s="289">
        <f t="shared" si="17"/>
        <v>4</v>
      </c>
      <c r="V48" s="289">
        <f t="shared" si="17"/>
        <v>4</v>
      </c>
      <c r="W48" s="292">
        <f t="shared" si="17"/>
        <v>374</v>
      </c>
      <c r="Y48" s="263"/>
      <c r="Z48" s="264"/>
    </row>
    <row r="49" spans="1:32" s="272" customFormat="1" ht="15.75" x14ac:dyDescent="0.2">
      <c r="A49" s="249" t="s">
        <v>111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1"/>
      <c r="X49" s="115"/>
      <c r="Y49" s="270"/>
      <c r="Z49" s="271"/>
    </row>
    <row r="50" spans="1:32" s="272" customFormat="1" ht="15.75" x14ac:dyDescent="0.2">
      <c r="A50" s="293" t="s">
        <v>112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5"/>
      <c r="X50" s="115"/>
      <c r="Y50" s="270"/>
      <c r="Z50" s="271"/>
    </row>
    <row r="51" spans="1:32" s="115" customFormat="1" ht="15.75" x14ac:dyDescent="0.2">
      <c r="A51" s="113" t="s">
        <v>113</v>
      </c>
      <c r="B51" s="93" t="s">
        <v>114</v>
      </c>
      <c r="C51" s="161" t="s">
        <v>78</v>
      </c>
      <c r="D51" s="127"/>
      <c r="E51" s="162">
        <f>F51/30</f>
        <v>2</v>
      </c>
      <c r="F51" s="163">
        <v>60</v>
      </c>
      <c r="G51" s="98">
        <f>H51+I51+J51+K51+L51</f>
        <v>8</v>
      </c>
      <c r="H51" s="164"/>
      <c r="I51" s="161"/>
      <c r="J51" s="163"/>
      <c r="K51" s="161">
        <v>8</v>
      </c>
      <c r="L51" s="129"/>
      <c r="M51" s="104">
        <f>F51-G51</f>
        <v>52</v>
      </c>
      <c r="N51" s="165"/>
      <c r="O51" s="105"/>
      <c r="P51" s="162">
        <f>Q51/30</f>
        <v>0</v>
      </c>
      <c r="Q51" s="163"/>
      <c r="R51" s="108"/>
      <c r="S51" s="161"/>
      <c r="T51" s="163"/>
      <c r="U51" s="166"/>
      <c r="V51" s="108"/>
      <c r="W51" s="109">
        <f>Q51-R51</f>
        <v>0</v>
      </c>
      <c r="Y51" s="263"/>
      <c r="Z51" s="264"/>
    </row>
    <row r="52" spans="1:32" s="115" customFormat="1" ht="15.75" x14ac:dyDescent="0.2">
      <c r="A52" s="113" t="s">
        <v>117</v>
      </c>
      <c r="B52" s="93" t="s">
        <v>118</v>
      </c>
      <c r="C52" s="161" t="s">
        <v>75</v>
      </c>
      <c r="D52" s="127"/>
      <c r="E52" s="162">
        <f>F52/30</f>
        <v>4</v>
      </c>
      <c r="F52" s="163">
        <v>120</v>
      </c>
      <c r="G52" s="98">
        <f>H52+I52+J52+K52+L52</f>
        <v>14</v>
      </c>
      <c r="H52" s="164"/>
      <c r="I52" s="161">
        <v>8</v>
      </c>
      <c r="J52" s="163">
        <v>2</v>
      </c>
      <c r="K52" s="161">
        <v>4</v>
      </c>
      <c r="L52" s="129"/>
      <c r="M52" s="104">
        <f>F52-G52-Y52</f>
        <v>104</v>
      </c>
      <c r="N52" s="167"/>
      <c r="O52" s="105"/>
      <c r="P52" s="162">
        <f>Q52/30</f>
        <v>0</v>
      </c>
      <c r="Q52" s="130"/>
      <c r="R52" s="98">
        <f>S52+T52+U52+V52</f>
        <v>0</v>
      </c>
      <c r="S52" s="131"/>
      <c r="T52" s="164"/>
      <c r="U52" s="98"/>
      <c r="V52" s="168"/>
      <c r="W52" s="109">
        <f>Q52-R52</f>
        <v>0</v>
      </c>
      <c r="X52" s="134"/>
      <c r="Y52" s="263">
        <v>2</v>
      </c>
      <c r="Z52" s="264"/>
    </row>
    <row r="53" spans="1:32" s="115" customFormat="1" ht="31.5" x14ac:dyDescent="0.2">
      <c r="A53" s="113" t="s">
        <v>170</v>
      </c>
      <c r="B53" s="93" t="s">
        <v>171</v>
      </c>
      <c r="C53" s="296"/>
      <c r="D53" s="297"/>
      <c r="E53" s="298"/>
      <c r="F53" s="299"/>
      <c r="G53" s="96">
        <f>H53+I53+J53+K53+L53</f>
        <v>0</v>
      </c>
      <c r="H53" s="300"/>
      <c r="I53" s="296"/>
      <c r="J53" s="299"/>
      <c r="K53" s="296"/>
      <c r="L53" s="301"/>
      <c r="M53" s="302"/>
      <c r="N53" s="303" t="s">
        <v>78</v>
      </c>
      <c r="O53" s="304"/>
      <c r="P53" s="162">
        <f>Q53/30</f>
        <v>4</v>
      </c>
      <c r="Q53" s="305">
        <v>120</v>
      </c>
      <c r="R53" s="98">
        <f>S53+T53+U53+V53</f>
        <v>16</v>
      </c>
      <c r="S53" s="306"/>
      <c r="T53" s="300">
        <v>8</v>
      </c>
      <c r="U53" s="307">
        <v>4</v>
      </c>
      <c r="V53" s="308">
        <v>4</v>
      </c>
      <c r="W53" s="109">
        <f>Q53-R53-G53</f>
        <v>104</v>
      </c>
      <c r="Y53" s="263"/>
      <c r="Z53" s="264"/>
    </row>
    <row r="54" spans="1:32" s="80" customFormat="1" ht="16.5" thickBot="1" x14ac:dyDescent="0.25">
      <c r="A54" s="145"/>
      <c r="B54" s="146" t="s">
        <v>119</v>
      </c>
      <c r="C54" s="147"/>
      <c r="D54" s="147"/>
      <c r="E54" s="148">
        <f t="shared" ref="E54:M54" si="18">SUM(E51:E53)</f>
        <v>6</v>
      </c>
      <c r="F54" s="149">
        <f t="shared" si="18"/>
        <v>180</v>
      </c>
      <c r="G54" s="149">
        <f t="shared" si="18"/>
        <v>22</v>
      </c>
      <c r="H54" s="149">
        <f t="shared" si="18"/>
        <v>0</v>
      </c>
      <c r="I54" s="149">
        <f t="shared" si="18"/>
        <v>8</v>
      </c>
      <c r="J54" s="149">
        <f t="shared" si="18"/>
        <v>2</v>
      </c>
      <c r="K54" s="149">
        <f t="shared" si="18"/>
        <v>12</v>
      </c>
      <c r="L54" s="149">
        <f t="shared" si="18"/>
        <v>0</v>
      </c>
      <c r="M54" s="150">
        <f t="shared" si="18"/>
        <v>156</v>
      </c>
      <c r="N54" s="151"/>
      <c r="O54" s="152"/>
      <c r="P54" s="148">
        <f t="shared" ref="P54:W54" si="19">SUM(P51:P53)</f>
        <v>4</v>
      </c>
      <c r="Q54" s="149">
        <f t="shared" si="19"/>
        <v>120</v>
      </c>
      <c r="R54" s="149">
        <f t="shared" si="19"/>
        <v>16</v>
      </c>
      <c r="S54" s="149">
        <f t="shared" si="19"/>
        <v>0</v>
      </c>
      <c r="T54" s="149">
        <f t="shared" si="19"/>
        <v>8</v>
      </c>
      <c r="U54" s="149">
        <f t="shared" si="19"/>
        <v>4</v>
      </c>
      <c r="V54" s="149">
        <f t="shared" si="19"/>
        <v>4</v>
      </c>
      <c r="W54" s="153">
        <f t="shared" si="19"/>
        <v>104</v>
      </c>
      <c r="Y54" s="257"/>
      <c r="Z54" s="258"/>
    </row>
    <row r="55" spans="1:32" s="183" customFormat="1" ht="16.5" thickBot="1" x14ac:dyDescent="0.25">
      <c r="A55" s="309" t="s">
        <v>120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1"/>
      <c r="X55" s="80"/>
      <c r="Y55" s="257"/>
      <c r="Z55" s="258"/>
      <c r="AA55" s="80"/>
      <c r="AB55" s="80"/>
      <c r="AC55" s="80"/>
      <c r="AD55" s="80"/>
      <c r="AE55" s="80"/>
      <c r="AF55" s="80"/>
    </row>
    <row r="56" spans="1:32" s="80" customFormat="1" ht="15.75" x14ac:dyDescent="0.2">
      <c r="A56" s="249" t="s">
        <v>135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1"/>
      <c r="Y56" s="257"/>
      <c r="Z56" s="258"/>
    </row>
    <row r="57" spans="1:32" s="115" customFormat="1" ht="31.5" x14ac:dyDescent="0.2">
      <c r="A57" s="113" t="s">
        <v>136</v>
      </c>
      <c r="B57" s="193" t="s">
        <v>137</v>
      </c>
      <c r="C57" s="161" t="s">
        <v>75</v>
      </c>
      <c r="D57" s="127"/>
      <c r="E57" s="162">
        <f>F57/30</f>
        <v>4</v>
      </c>
      <c r="F57" s="163">
        <v>120</v>
      </c>
      <c r="G57" s="131">
        <f>I57+J57+K57+L57</f>
        <v>14</v>
      </c>
      <c r="H57" s="164"/>
      <c r="I57" s="161">
        <v>6</v>
      </c>
      <c r="J57" s="163">
        <v>4</v>
      </c>
      <c r="K57" s="161">
        <v>4</v>
      </c>
      <c r="L57" s="129"/>
      <c r="M57" s="104">
        <f>F57-G57-Y57</f>
        <v>104</v>
      </c>
      <c r="N57" s="167"/>
      <c r="O57" s="105"/>
      <c r="P57" s="96">
        <f t="shared" ref="P57:P63" si="20">Q57/30</f>
        <v>0</v>
      </c>
      <c r="Q57" s="130"/>
      <c r="R57" s="98">
        <f t="shared" ref="R57:R63" si="21">S57+T57+U57+V57</f>
        <v>0</v>
      </c>
      <c r="S57" s="131"/>
      <c r="T57" s="164"/>
      <c r="U57" s="98"/>
      <c r="V57" s="168"/>
      <c r="W57" s="265">
        <f>Q57-R57</f>
        <v>0</v>
      </c>
      <c r="Y57" s="263">
        <v>2</v>
      </c>
      <c r="Z57" s="264"/>
    </row>
    <row r="58" spans="1:32" s="115" customFormat="1" ht="31.5" x14ac:dyDescent="0.2">
      <c r="A58" s="113" t="s">
        <v>138</v>
      </c>
      <c r="B58" s="193" t="s">
        <v>139</v>
      </c>
      <c r="C58" s="161" t="s">
        <v>78</v>
      </c>
      <c r="D58" s="127"/>
      <c r="E58" s="96">
        <f t="shared" ref="E58:E63" si="22">F58/30</f>
        <v>4</v>
      </c>
      <c r="F58" s="163">
        <v>120</v>
      </c>
      <c r="G58" s="131">
        <f>I58+J58+K58+L58</f>
        <v>14</v>
      </c>
      <c r="H58" s="164"/>
      <c r="I58" s="161">
        <v>2</v>
      </c>
      <c r="J58" s="163">
        <v>4</v>
      </c>
      <c r="K58" s="161">
        <v>8</v>
      </c>
      <c r="L58" s="129"/>
      <c r="M58" s="104">
        <f>F58-G58-Y58</f>
        <v>104</v>
      </c>
      <c r="N58" s="167"/>
      <c r="O58" s="105"/>
      <c r="P58" s="96">
        <f t="shared" si="20"/>
        <v>0</v>
      </c>
      <c r="Q58" s="130"/>
      <c r="R58" s="98">
        <f t="shared" si="21"/>
        <v>0</v>
      </c>
      <c r="S58" s="131"/>
      <c r="T58" s="164"/>
      <c r="U58" s="98"/>
      <c r="V58" s="168"/>
      <c r="W58" s="265">
        <f>Q58-R58</f>
        <v>0</v>
      </c>
      <c r="Y58" s="263">
        <v>2</v>
      </c>
      <c r="Z58" s="264"/>
    </row>
    <row r="59" spans="1:32" s="115" customFormat="1" ht="15.75" x14ac:dyDescent="0.2">
      <c r="A59" s="113" t="s">
        <v>140</v>
      </c>
      <c r="B59" s="194" t="s">
        <v>141</v>
      </c>
      <c r="C59" s="161" t="s">
        <v>78</v>
      </c>
      <c r="D59" s="127"/>
      <c r="E59" s="96">
        <f t="shared" si="22"/>
        <v>4</v>
      </c>
      <c r="F59" s="163">
        <v>120</v>
      </c>
      <c r="G59" s="131">
        <f>I59+J59+K59+L59</f>
        <v>14</v>
      </c>
      <c r="H59" s="164"/>
      <c r="I59" s="161">
        <v>4</v>
      </c>
      <c r="J59" s="163">
        <v>4</v>
      </c>
      <c r="K59" s="161">
        <v>6</v>
      </c>
      <c r="L59" s="129"/>
      <c r="M59" s="104">
        <f>F59-G59-Y59</f>
        <v>104</v>
      </c>
      <c r="N59" s="167"/>
      <c r="O59" s="105"/>
      <c r="P59" s="96">
        <f t="shared" si="20"/>
        <v>0</v>
      </c>
      <c r="Q59" s="130"/>
      <c r="R59" s="98">
        <f t="shared" si="21"/>
        <v>0</v>
      </c>
      <c r="S59" s="131"/>
      <c r="T59" s="164"/>
      <c r="U59" s="98"/>
      <c r="V59" s="168"/>
      <c r="W59" s="265">
        <f>Q59-R59</f>
        <v>0</v>
      </c>
      <c r="X59" s="134"/>
      <c r="Y59" s="263">
        <v>2</v>
      </c>
      <c r="Z59" s="264"/>
    </row>
    <row r="60" spans="1:32" s="115" customFormat="1" ht="47.25" x14ac:dyDescent="0.2">
      <c r="A60" s="113" t="s">
        <v>142</v>
      </c>
      <c r="B60" s="195" t="s">
        <v>143</v>
      </c>
      <c r="C60" s="161" t="s">
        <v>78</v>
      </c>
      <c r="D60" s="127"/>
      <c r="E60" s="96">
        <f t="shared" si="22"/>
        <v>2</v>
      </c>
      <c r="F60" s="163">
        <v>60</v>
      </c>
      <c r="G60" s="131">
        <f>I60+J60+K60+L60</f>
        <v>8</v>
      </c>
      <c r="H60" s="164"/>
      <c r="I60" s="161">
        <v>4</v>
      </c>
      <c r="J60" s="163">
        <v>4</v>
      </c>
      <c r="K60" s="161"/>
      <c r="L60" s="129"/>
      <c r="M60" s="104">
        <f>F60-G60-Y60</f>
        <v>50</v>
      </c>
      <c r="N60" s="167" t="s">
        <v>75</v>
      </c>
      <c r="O60" s="105"/>
      <c r="P60" s="96">
        <f t="shared" si="20"/>
        <v>3</v>
      </c>
      <c r="Q60" s="130">
        <v>90</v>
      </c>
      <c r="R60" s="98">
        <f t="shared" si="21"/>
        <v>12</v>
      </c>
      <c r="S60" s="131"/>
      <c r="T60" s="164">
        <v>2</v>
      </c>
      <c r="U60" s="98">
        <v>2</v>
      </c>
      <c r="V60" s="168">
        <v>8</v>
      </c>
      <c r="W60" s="109">
        <f>Q60-R60</f>
        <v>78</v>
      </c>
      <c r="Y60" s="263">
        <v>2</v>
      </c>
      <c r="Z60" s="264"/>
    </row>
    <row r="61" spans="1:32" s="115" customFormat="1" ht="31.5" x14ac:dyDescent="0.2">
      <c r="A61" s="113" t="s">
        <v>144</v>
      </c>
      <c r="B61" s="194" t="s">
        <v>145</v>
      </c>
      <c r="C61" s="161" t="s">
        <v>78</v>
      </c>
      <c r="D61" s="127"/>
      <c r="E61" s="96">
        <f t="shared" si="22"/>
        <v>3</v>
      </c>
      <c r="F61" s="163">
        <v>90</v>
      </c>
      <c r="G61" s="131">
        <f>I61+J61+K61+L61</f>
        <v>8</v>
      </c>
      <c r="H61" s="164"/>
      <c r="I61" s="161">
        <v>4</v>
      </c>
      <c r="J61" s="163">
        <v>4</v>
      </c>
      <c r="K61" s="161"/>
      <c r="L61" s="129"/>
      <c r="M61" s="104">
        <f>F61-G61-Y61</f>
        <v>80</v>
      </c>
      <c r="N61" s="167" t="s">
        <v>75</v>
      </c>
      <c r="O61" s="105" t="s">
        <v>172</v>
      </c>
      <c r="P61" s="96">
        <f t="shared" si="20"/>
        <v>3</v>
      </c>
      <c r="Q61" s="130">
        <v>90</v>
      </c>
      <c r="R61" s="98">
        <f t="shared" si="21"/>
        <v>16</v>
      </c>
      <c r="S61" s="131"/>
      <c r="T61" s="164">
        <v>4</v>
      </c>
      <c r="U61" s="98">
        <v>2</v>
      </c>
      <c r="V61" s="168">
        <v>10</v>
      </c>
      <c r="W61" s="109">
        <f>Q61-R61</f>
        <v>74</v>
      </c>
      <c r="Y61" s="263">
        <v>2</v>
      </c>
      <c r="Z61" s="264"/>
    </row>
    <row r="62" spans="1:32" s="115" customFormat="1" ht="31.5" x14ac:dyDescent="0.2">
      <c r="A62" s="113" t="s">
        <v>173</v>
      </c>
      <c r="B62" s="194" t="s">
        <v>174</v>
      </c>
      <c r="C62" s="161"/>
      <c r="D62" s="127"/>
      <c r="E62" s="96">
        <f t="shared" si="22"/>
        <v>0</v>
      </c>
      <c r="F62" s="163"/>
      <c r="G62" s="96">
        <f>I62+J62+K62+L62+H62</f>
        <v>0</v>
      </c>
      <c r="H62" s="164"/>
      <c r="I62" s="161"/>
      <c r="J62" s="163"/>
      <c r="K62" s="161"/>
      <c r="L62" s="129"/>
      <c r="M62" s="104"/>
      <c r="N62" s="167" t="s">
        <v>78</v>
      </c>
      <c r="O62" s="105"/>
      <c r="P62" s="96">
        <f t="shared" si="20"/>
        <v>4</v>
      </c>
      <c r="Q62" s="130">
        <v>120</v>
      </c>
      <c r="R62" s="98">
        <f t="shared" si="21"/>
        <v>16</v>
      </c>
      <c r="S62" s="131"/>
      <c r="T62" s="164">
        <v>6</v>
      </c>
      <c r="U62" s="98">
        <v>4</v>
      </c>
      <c r="V62" s="168">
        <v>6</v>
      </c>
      <c r="W62" s="109">
        <f>Q62-R62-G62</f>
        <v>104</v>
      </c>
      <c r="Y62" s="264"/>
      <c r="Z62" s="264"/>
    </row>
    <row r="63" spans="1:32" s="115" customFormat="1" ht="31.5" x14ac:dyDescent="0.2">
      <c r="A63" s="113" t="s">
        <v>175</v>
      </c>
      <c r="B63" s="194" t="s">
        <v>176</v>
      </c>
      <c r="C63" s="161"/>
      <c r="D63" s="127"/>
      <c r="E63" s="96">
        <f t="shared" si="22"/>
        <v>0</v>
      </c>
      <c r="F63" s="163"/>
      <c r="G63" s="96">
        <f>I63+J63+K63+L63+H63</f>
        <v>0</v>
      </c>
      <c r="H63" s="164"/>
      <c r="I63" s="161"/>
      <c r="J63" s="163"/>
      <c r="K63" s="161"/>
      <c r="L63" s="129"/>
      <c r="M63" s="312"/>
      <c r="N63" s="313" t="s">
        <v>78</v>
      </c>
      <c r="O63" s="105"/>
      <c r="P63" s="96">
        <f t="shared" si="20"/>
        <v>4</v>
      </c>
      <c r="Q63" s="130">
        <v>120</v>
      </c>
      <c r="R63" s="98">
        <f t="shared" si="21"/>
        <v>16</v>
      </c>
      <c r="S63" s="131"/>
      <c r="T63" s="164">
        <v>6</v>
      </c>
      <c r="U63" s="98">
        <v>4</v>
      </c>
      <c r="V63" s="168">
        <v>6</v>
      </c>
      <c r="W63" s="109">
        <f>Q63-R63-G63</f>
        <v>104</v>
      </c>
      <c r="Y63" s="264"/>
      <c r="Z63" s="264"/>
    </row>
    <row r="64" spans="1:32" s="80" customFormat="1" ht="16.5" thickBot="1" x14ac:dyDescent="0.25">
      <c r="A64" s="145"/>
      <c r="B64" s="146" t="s">
        <v>134</v>
      </c>
      <c r="C64" s="196"/>
      <c r="D64" s="147"/>
      <c r="E64" s="148">
        <f>SUM(E57:E63)</f>
        <v>17</v>
      </c>
      <c r="F64" s="149">
        <f>SUM(F57:F63)</f>
        <v>510</v>
      </c>
      <c r="G64" s="149">
        <f>SUM(G57:G63)</f>
        <v>58</v>
      </c>
      <c r="H64" s="149"/>
      <c r="I64" s="149">
        <f>SUM(I57:I63)</f>
        <v>20</v>
      </c>
      <c r="J64" s="149">
        <f>SUM(J57:J63)</f>
        <v>20</v>
      </c>
      <c r="K64" s="149">
        <f>SUM(K57:K63)</f>
        <v>18</v>
      </c>
      <c r="L64" s="149">
        <f>SUM(L57:L63)</f>
        <v>0</v>
      </c>
      <c r="M64" s="150">
        <f>SUM(M57:M63)</f>
        <v>442</v>
      </c>
      <c r="N64" s="196"/>
      <c r="O64" s="147"/>
      <c r="P64" s="148">
        <f t="shared" ref="P64:W64" si="23">SUM(P57:P63)</f>
        <v>14</v>
      </c>
      <c r="Q64" s="149">
        <f t="shared" si="23"/>
        <v>420</v>
      </c>
      <c r="R64" s="149">
        <f t="shared" si="23"/>
        <v>60</v>
      </c>
      <c r="S64" s="149">
        <f t="shared" si="23"/>
        <v>0</v>
      </c>
      <c r="T64" s="149">
        <f t="shared" si="23"/>
        <v>18</v>
      </c>
      <c r="U64" s="149">
        <f t="shared" si="23"/>
        <v>12</v>
      </c>
      <c r="V64" s="149">
        <f t="shared" si="23"/>
        <v>30</v>
      </c>
      <c r="W64" s="153">
        <f t="shared" si="23"/>
        <v>360</v>
      </c>
    </row>
    <row r="65" spans="1:27" s="80" customFormat="1" ht="16.5" thickBot="1" x14ac:dyDescent="0.25">
      <c r="A65" s="154" t="s">
        <v>146</v>
      </c>
      <c r="B65" s="154"/>
      <c r="C65" s="197"/>
      <c r="D65" s="197"/>
      <c r="E65" s="156">
        <f t="shared" ref="E65:M65" si="24">E54+E64</f>
        <v>23</v>
      </c>
      <c r="F65" s="157">
        <f t="shared" si="24"/>
        <v>690</v>
      </c>
      <c r="G65" s="157">
        <f t="shared" si="24"/>
        <v>80</v>
      </c>
      <c r="H65" s="157">
        <f t="shared" si="24"/>
        <v>0</v>
      </c>
      <c r="I65" s="157">
        <f t="shared" si="24"/>
        <v>28</v>
      </c>
      <c r="J65" s="157">
        <f t="shared" si="24"/>
        <v>22</v>
      </c>
      <c r="K65" s="157">
        <f t="shared" si="24"/>
        <v>30</v>
      </c>
      <c r="L65" s="157">
        <f t="shared" si="24"/>
        <v>0</v>
      </c>
      <c r="M65" s="158">
        <f t="shared" si="24"/>
        <v>598</v>
      </c>
      <c r="N65" s="198"/>
      <c r="O65" s="197"/>
      <c r="P65" s="156">
        <f t="shared" ref="P65:W65" si="25">P54+P64</f>
        <v>18</v>
      </c>
      <c r="Q65" s="157">
        <f t="shared" si="25"/>
        <v>540</v>
      </c>
      <c r="R65" s="157">
        <f t="shared" si="25"/>
        <v>76</v>
      </c>
      <c r="S65" s="157">
        <f t="shared" si="25"/>
        <v>0</v>
      </c>
      <c r="T65" s="157">
        <f t="shared" si="25"/>
        <v>26</v>
      </c>
      <c r="U65" s="157">
        <f t="shared" si="25"/>
        <v>16</v>
      </c>
      <c r="V65" s="157">
        <f t="shared" si="25"/>
        <v>34</v>
      </c>
      <c r="W65" s="157">
        <f t="shared" si="25"/>
        <v>464</v>
      </c>
    </row>
    <row r="66" spans="1:27" s="199" customFormat="1" ht="16.5" thickBot="1" x14ac:dyDescent="0.25">
      <c r="A66" s="154" t="s">
        <v>147</v>
      </c>
      <c r="B66" s="154"/>
      <c r="C66" s="197"/>
      <c r="D66" s="197"/>
      <c r="E66" s="156">
        <f t="shared" ref="E66:M66" si="26">E48+E65</f>
        <v>29</v>
      </c>
      <c r="F66" s="157">
        <f t="shared" si="26"/>
        <v>870</v>
      </c>
      <c r="G66" s="157">
        <f t="shared" si="26"/>
        <v>100</v>
      </c>
      <c r="H66" s="157">
        <f t="shared" si="26"/>
        <v>0</v>
      </c>
      <c r="I66" s="157">
        <f t="shared" si="26"/>
        <v>36</v>
      </c>
      <c r="J66" s="157">
        <f t="shared" si="26"/>
        <v>30</v>
      </c>
      <c r="K66" s="157">
        <f t="shared" si="26"/>
        <v>34</v>
      </c>
      <c r="L66" s="157">
        <f t="shared" si="26"/>
        <v>0</v>
      </c>
      <c r="M66" s="158">
        <f t="shared" si="26"/>
        <v>754</v>
      </c>
      <c r="N66" s="198"/>
      <c r="O66" s="197"/>
      <c r="P66" s="156">
        <f t="shared" ref="P66:W66" si="27">P48+P65</f>
        <v>31</v>
      </c>
      <c r="Q66" s="157">
        <f t="shared" si="27"/>
        <v>930</v>
      </c>
      <c r="R66" s="157">
        <f t="shared" si="27"/>
        <v>92</v>
      </c>
      <c r="S66" s="157">
        <f t="shared" si="27"/>
        <v>0</v>
      </c>
      <c r="T66" s="157">
        <f t="shared" si="27"/>
        <v>34</v>
      </c>
      <c r="U66" s="157">
        <f t="shared" si="27"/>
        <v>20</v>
      </c>
      <c r="V66" s="157">
        <f t="shared" si="27"/>
        <v>38</v>
      </c>
      <c r="W66" s="160">
        <f t="shared" si="27"/>
        <v>838</v>
      </c>
    </row>
    <row r="67" spans="1:27" s="16" customFormat="1" ht="6" customHeight="1" x14ac:dyDescent="0.2">
      <c r="A67" s="199"/>
      <c r="B67" s="199"/>
      <c r="C67" s="200"/>
      <c r="D67" s="200"/>
      <c r="E67" s="200"/>
      <c r="F67" s="199"/>
      <c r="G67" s="201"/>
      <c r="H67" s="201"/>
      <c r="I67" s="199"/>
      <c r="J67" s="199"/>
      <c r="K67" s="199"/>
      <c r="L67" s="199"/>
      <c r="M67" s="199"/>
      <c r="N67" s="199"/>
      <c r="O67" s="199"/>
      <c r="P67" s="199"/>
      <c r="Q67" s="199"/>
      <c r="R67" s="201"/>
      <c r="S67" s="199"/>
      <c r="T67" s="199"/>
      <c r="U67" s="199"/>
      <c r="V67" s="199"/>
      <c r="W67" s="199"/>
    </row>
    <row r="68" spans="1:27" s="16" customFormat="1" ht="18" customHeight="1" x14ac:dyDescent="0.3">
      <c r="A68" s="199"/>
      <c r="B68" s="211" t="s">
        <v>177</v>
      </c>
      <c r="C68" s="200"/>
      <c r="D68" s="200"/>
      <c r="E68" s="200"/>
      <c r="F68" s="199"/>
      <c r="G68" s="201"/>
      <c r="H68" s="201"/>
      <c r="I68" s="199"/>
      <c r="J68" s="199"/>
      <c r="K68" s="199"/>
      <c r="L68" s="199"/>
      <c r="M68" s="199"/>
      <c r="N68" s="199"/>
      <c r="O68" s="199"/>
      <c r="P68" s="199"/>
      <c r="Q68" s="199"/>
      <c r="R68" s="201"/>
      <c r="S68" s="199"/>
      <c r="T68" s="199"/>
      <c r="U68" s="199"/>
      <c r="V68" s="199"/>
      <c r="W68" s="199"/>
    </row>
    <row r="69" spans="1:27" s="16" customFormat="1" ht="18" customHeight="1" x14ac:dyDescent="0.3">
      <c r="A69" s="205"/>
      <c r="B69" s="205" t="s">
        <v>178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</row>
    <row r="70" spans="1:27" s="16" customFormat="1" ht="18" customHeight="1" x14ac:dyDescent="0.3">
      <c r="A70" s="205"/>
      <c r="B70" s="205" t="s">
        <v>179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</row>
    <row r="71" spans="1:27" s="16" customFormat="1" ht="18.75" x14ac:dyDescent="0.3">
      <c r="A71" s="205"/>
      <c r="B71" s="314" t="s">
        <v>180</v>
      </c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6"/>
      <c r="W71" s="316"/>
    </row>
    <row r="72" spans="1:27" s="16" customFormat="1" ht="18.75" x14ac:dyDescent="0.3">
      <c r="A72" s="205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205"/>
      <c r="W72" s="205"/>
      <c r="AA72" s="317"/>
    </row>
    <row r="73" spans="1:27" s="16" customFormat="1" ht="7.5" customHeight="1" x14ac:dyDescent="0.25">
      <c r="A73" s="206"/>
      <c r="B73" s="206"/>
      <c r="C73" s="207"/>
      <c r="D73" s="207"/>
      <c r="E73" s="207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</row>
    <row r="74" spans="1:27" s="16" customFormat="1" ht="14.25" customHeight="1" x14ac:dyDescent="0.3">
      <c r="A74" s="204" t="s">
        <v>149</v>
      </c>
      <c r="B74" s="20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7" s="16" customFormat="1" ht="18.75" x14ac:dyDescent="0.3">
      <c r="A75" s="204" t="s">
        <v>150</v>
      </c>
      <c r="B75" s="204"/>
      <c r="C75" s="204"/>
      <c r="D75" s="5"/>
      <c r="E75" s="5"/>
      <c r="F75" s="5"/>
      <c r="G75" s="5"/>
      <c r="H75" s="5"/>
      <c r="I75" s="5"/>
      <c r="J75" s="5"/>
      <c r="K75" s="5"/>
      <c r="L75" s="5"/>
      <c r="P75" s="208"/>
      <c r="Q75" s="208"/>
      <c r="R75" s="208"/>
      <c r="S75" s="208"/>
      <c r="T75" s="208"/>
      <c r="U75" s="208"/>
      <c r="V75" s="208"/>
      <c r="W75" s="209" t="s">
        <v>151</v>
      </c>
    </row>
    <row r="76" spans="1:27" s="16" customFormat="1" ht="8.25" customHeight="1" x14ac:dyDescent="0.3">
      <c r="A76" s="204"/>
      <c r="B76" s="204"/>
      <c r="C76" s="210"/>
      <c r="D76" s="210"/>
      <c r="E76" s="210"/>
      <c r="F76" s="211"/>
      <c r="G76" s="211"/>
      <c r="H76" s="211"/>
      <c r="I76" s="211"/>
      <c r="J76" s="211"/>
      <c r="K76" s="212"/>
      <c r="L76" s="212"/>
      <c r="M76" s="204"/>
      <c r="N76" s="204"/>
      <c r="O76" s="204"/>
      <c r="P76" s="204"/>
      <c r="Q76" s="204"/>
      <c r="R76" s="204"/>
      <c r="S76" s="204"/>
      <c r="T76" s="204"/>
      <c r="U76" s="5"/>
      <c r="V76" s="5"/>
    </row>
    <row r="77" spans="1:27" s="5" customFormat="1" ht="18.75" x14ac:dyDescent="0.3">
      <c r="A77" s="204" t="s">
        <v>152</v>
      </c>
      <c r="B77" s="204"/>
      <c r="C77" s="210"/>
      <c r="D77" s="210"/>
      <c r="E77" s="210"/>
      <c r="F77" s="211"/>
      <c r="G77" s="211"/>
      <c r="H77" s="211"/>
      <c r="I77" s="211"/>
      <c r="J77" s="211"/>
      <c r="K77" s="211"/>
      <c r="L77" s="211"/>
      <c r="M77" s="213" t="s">
        <v>152</v>
      </c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</row>
    <row r="78" spans="1:27" s="5" customFormat="1" ht="15" customHeight="1" x14ac:dyDescent="0.3">
      <c r="A78" s="214" t="s">
        <v>153</v>
      </c>
      <c r="B78" s="214"/>
      <c r="C78" s="210"/>
      <c r="D78" s="210"/>
      <c r="E78" s="210"/>
      <c r="F78" s="211"/>
      <c r="G78" s="211"/>
      <c r="H78" s="211"/>
      <c r="I78" s="211"/>
      <c r="J78" s="211"/>
      <c r="K78" s="211"/>
      <c r="L78" s="211"/>
      <c r="M78" s="215" t="s">
        <v>154</v>
      </c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</row>
    <row r="79" spans="1:27" s="5" customFormat="1" ht="15" customHeight="1" x14ac:dyDescent="0.3">
      <c r="A79" s="214" t="s">
        <v>155</v>
      </c>
      <c r="B79" s="214"/>
      <c r="C79" s="210"/>
      <c r="D79" s="210"/>
      <c r="E79" s="210"/>
      <c r="F79" s="211"/>
      <c r="G79" s="211"/>
      <c r="H79" s="211"/>
      <c r="I79" s="211"/>
      <c r="J79" s="211"/>
      <c r="K79" s="211"/>
      <c r="L79" s="211"/>
      <c r="M79" s="215" t="s">
        <v>156</v>
      </c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</row>
    <row r="80" spans="1:27" s="5" customFormat="1" ht="15" customHeight="1" x14ac:dyDescent="0.3">
      <c r="A80" s="214" t="s">
        <v>157</v>
      </c>
      <c r="B80" s="214"/>
      <c r="C80" s="210"/>
      <c r="D80" s="210"/>
      <c r="E80" s="210"/>
      <c r="F80" s="211"/>
      <c r="G80" s="211"/>
      <c r="H80" s="211"/>
      <c r="I80" s="211"/>
      <c r="J80" s="211"/>
      <c r="K80" s="211"/>
      <c r="L80" s="211"/>
      <c r="M80" s="215" t="s">
        <v>158</v>
      </c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</row>
    <row r="81" spans="1:26" s="5" customFormat="1" ht="15" customHeight="1" x14ac:dyDescent="0.3">
      <c r="A81" s="214"/>
      <c r="B81" s="214"/>
      <c r="C81" s="210"/>
      <c r="D81" s="210"/>
      <c r="E81" s="210"/>
      <c r="F81" s="211"/>
      <c r="G81" s="211"/>
      <c r="H81" s="211"/>
      <c r="I81" s="211"/>
      <c r="J81" s="211"/>
      <c r="K81" s="211"/>
      <c r="L81" s="211"/>
      <c r="M81" s="215" t="s">
        <v>159</v>
      </c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</row>
    <row r="82" spans="1:26" s="5" customFormat="1" ht="18.75" x14ac:dyDescent="0.3">
      <c r="A82" s="217" t="s">
        <v>181</v>
      </c>
      <c r="B82" s="217"/>
      <c r="C82" s="12"/>
      <c r="D82" s="12"/>
      <c r="E82" s="12"/>
      <c r="M82" s="208"/>
      <c r="O82" s="208"/>
      <c r="P82" s="208"/>
      <c r="Q82" s="208"/>
      <c r="R82" s="208"/>
      <c r="S82" s="208"/>
      <c r="T82" s="208"/>
      <c r="U82" s="208"/>
      <c r="V82" s="208"/>
      <c r="W82" s="209" t="s">
        <v>161</v>
      </c>
      <c r="Z82" s="209"/>
    </row>
  </sheetData>
  <sheetProtection selectLockedCells="1" selectUnlockedCells="1"/>
  <mergeCells count="74">
    <mergeCell ref="A79:B79"/>
    <mergeCell ref="A80:B80"/>
    <mergeCell ref="A81:B81"/>
    <mergeCell ref="A82:B82"/>
    <mergeCell ref="A74:B74"/>
    <mergeCell ref="A75:C75"/>
    <mergeCell ref="A76:B76"/>
    <mergeCell ref="M76:T76"/>
    <mergeCell ref="A77:B77"/>
    <mergeCell ref="A78:B78"/>
    <mergeCell ref="A50:W50"/>
    <mergeCell ref="A55:W55"/>
    <mergeCell ref="A56:W56"/>
    <mergeCell ref="A65:B65"/>
    <mergeCell ref="A66:B66"/>
    <mergeCell ref="B71:U72"/>
    <mergeCell ref="Z22:AC22"/>
    <mergeCell ref="A24:W24"/>
    <mergeCell ref="A25:W25"/>
    <mergeCell ref="A34:W34"/>
    <mergeCell ref="A48:B48"/>
    <mergeCell ref="A49:W49"/>
    <mergeCell ref="Q20:W20"/>
    <mergeCell ref="F21:F22"/>
    <mergeCell ref="G21:L21"/>
    <mergeCell ref="M21:M22"/>
    <mergeCell ref="Q21:Q22"/>
    <mergeCell ref="R21:V21"/>
    <mergeCell ref="W21:W22"/>
    <mergeCell ref="A19:A22"/>
    <mergeCell ref="B19:B22"/>
    <mergeCell ref="C19:M19"/>
    <mergeCell ref="N19:W19"/>
    <mergeCell ref="X19:X22"/>
    <mergeCell ref="C20:D21"/>
    <mergeCell ref="E20:E22"/>
    <mergeCell ref="F20:M20"/>
    <mergeCell ref="N20:O21"/>
    <mergeCell ref="P20:P22"/>
    <mergeCell ref="A16:B16"/>
    <mergeCell ref="C16:E16"/>
    <mergeCell ref="Q16:S16"/>
    <mergeCell ref="T16:W16"/>
    <mergeCell ref="A17:B17"/>
    <mergeCell ref="C17:F17"/>
    <mergeCell ref="M17:W17"/>
    <mergeCell ref="A14:B14"/>
    <mergeCell ref="M14:P14"/>
    <mergeCell ref="Q14:S14"/>
    <mergeCell ref="A15:B15"/>
    <mergeCell ref="C15:E15"/>
    <mergeCell ref="M15:P15"/>
    <mergeCell ref="Q15:S15"/>
    <mergeCell ref="A12:B12"/>
    <mergeCell ref="C12:I12"/>
    <mergeCell ref="M12:P12"/>
    <mergeCell ref="Q12:S12"/>
    <mergeCell ref="T12:W12"/>
    <mergeCell ref="A13:B13"/>
    <mergeCell ref="M13:P13"/>
    <mergeCell ref="Q13:S13"/>
    <mergeCell ref="T13:W13"/>
    <mergeCell ref="A9:W9"/>
    <mergeCell ref="A11:B11"/>
    <mergeCell ref="C11:E11"/>
    <mergeCell ref="M11:P11"/>
    <mergeCell ref="Q11:S11"/>
    <mergeCell ref="T11:W11"/>
    <mergeCell ref="M1:X1"/>
    <mergeCell ref="M2:X2"/>
    <mergeCell ref="M3:X3"/>
    <mergeCell ref="M4:X4"/>
    <mergeCell ref="M5:X5"/>
    <mergeCell ref="M7:X7"/>
  </mergeCells>
  <conditionalFormatting sqref="L52:M53 R52:R53 E51:E53 O52:P53 V52:W53 E35:E46 E47:M48 K43:W46 E33:M33 P33:W33 G26:W32 G51:H52 P54:W54 G43:H46 L51:W51 E26:E32 P47:W48 O63 Q64:V64 P63:P64 V62:V63 V57:W61 W62:W64 E64:M66 P65:W66 H53 E54:M54 G35:W42 G57:H63 E57:E63 R57:R63 O57:P62 L57:M63">
    <cfRule type="cellIs" dxfId="1" priority="2" stopIfTrue="1" operator="equal">
      <formula>0</formula>
    </cfRule>
  </conditionalFormatting>
  <conditionalFormatting sqref="G53">
    <cfRule type="cellIs" dxfId="0" priority="1" stopIfTrue="1" operator="equal">
      <formula>0</formula>
    </cfRule>
  </conditionalFormatting>
  <pageMargins left="0.39370078740157483" right="0.19685039370078741" top="0.59055118110236227" bottom="0" header="0.31496062992125984" footer="0.31496062992125984"/>
  <pageSetup paperSize="9" scale="60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МЗ-ПД-821-822</vt:lpstr>
      <vt:lpstr>МЗПД-721-722</vt:lpstr>
      <vt:lpstr>'МЗПД-721-722'!Область_печати</vt:lpstr>
      <vt:lpstr>'МЗ-ПД-821-822'!Область_печати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2018-10-02T10:00:21Z</dcterms:created>
  <dcterms:modified xsi:type="dcterms:W3CDTF">2018-10-02T10:00:50Z</dcterms:modified>
</cp:coreProperties>
</file>